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arichardson\Desktop\"/>
    </mc:Choice>
  </mc:AlternateContent>
  <xr:revisionPtr revIDLastSave="0" documentId="13_ncr:1_{5CC1457A-0CD4-40AB-879E-730ACA90EB64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Quote" sheetId="1" r:id="rId1"/>
  </sheets>
  <definedNames>
    <definedName name="_xlnm.Print_Area" localSheetId="0">Quote!$C$1:$M$47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2" i="1" l="1"/>
  <c r="L61" i="1"/>
  <c r="L60" i="1"/>
  <c r="L59" i="1"/>
  <c r="J62" i="1"/>
  <c r="J61" i="1"/>
  <c r="J60" i="1"/>
  <c r="J59" i="1"/>
  <c r="H62" i="1"/>
  <c r="H61" i="1"/>
  <c r="H60" i="1"/>
  <c r="H59" i="1"/>
  <c r="F62" i="1"/>
  <c r="F61" i="1"/>
  <c r="F60" i="1"/>
  <c r="F59" i="1"/>
  <c r="F73" i="1"/>
  <c r="H73" i="1"/>
  <c r="J73" i="1"/>
  <c r="L73" i="1"/>
  <c r="F74" i="1"/>
  <c r="H74" i="1"/>
  <c r="J74" i="1"/>
  <c r="L74" i="1"/>
  <c r="F75" i="1"/>
  <c r="H75" i="1"/>
  <c r="J75" i="1"/>
  <c r="L75" i="1"/>
  <c r="F76" i="1"/>
  <c r="F70" i="1" s="1"/>
  <c r="H76" i="1"/>
  <c r="H70" i="1" s="1"/>
  <c r="J76" i="1"/>
  <c r="J70" i="1" s="1"/>
  <c r="L76" i="1"/>
  <c r="L70" i="1" s="1"/>
  <c r="F56" i="1" l="1"/>
  <c r="L56" i="1"/>
  <c r="H56" i="1"/>
  <c r="J56" i="1"/>
  <c r="L90" i="1"/>
  <c r="L89" i="1"/>
  <c r="L88" i="1"/>
  <c r="L87" i="1"/>
  <c r="J90" i="1"/>
  <c r="J89" i="1"/>
  <c r="J88" i="1"/>
  <c r="J87" i="1"/>
  <c r="H90" i="1"/>
  <c r="H89" i="1"/>
  <c r="H88" i="1"/>
  <c r="H87" i="1"/>
  <c r="F90" i="1"/>
  <c r="F89" i="1"/>
  <c r="F88" i="1"/>
  <c r="F87" i="1"/>
  <c r="F84" i="1" l="1"/>
  <c r="L84" i="1"/>
  <c r="L21" i="1" s="1"/>
  <c r="H84" i="1"/>
  <c r="H21" i="1" s="1"/>
  <c r="H25" i="1" s="1"/>
  <c r="H27" i="1" s="1"/>
  <c r="J84" i="1"/>
  <c r="J21" i="1" s="1"/>
  <c r="F21" i="1"/>
  <c r="H23" i="1" l="1"/>
  <c r="L25" i="1"/>
  <c r="L27" i="1" s="1"/>
  <c r="F23" i="1"/>
  <c r="F25" i="1"/>
  <c r="F27" i="1" s="1"/>
  <c r="L23" i="1"/>
  <c r="J23" i="1"/>
  <c r="J25" i="1"/>
  <c r="J27" i="1" s="1"/>
</calcChain>
</file>

<file path=xl/sharedStrings.xml><?xml version="1.0" encoding="utf-8"?>
<sst xmlns="http://schemas.openxmlformats.org/spreadsheetml/2006/main" count="66" uniqueCount="31">
  <si>
    <t xml:space="preserve">Established Business </t>
  </si>
  <si>
    <t xml:space="preserve">New Start Business </t>
  </si>
  <si>
    <t xml:space="preserve">Customer Name </t>
  </si>
  <si>
    <t xml:space="preserve">Net equipment cost </t>
  </si>
  <si>
    <t xml:space="preserve">Business type </t>
  </si>
  <si>
    <t xml:space="preserve">Term </t>
  </si>
  <si>
    <t xml:space="preserve">2 Years </t>
  </si>
  <si>
    <t xml:space="preserve">3 Years </t>
  </si>
  <si>
    <t xml:space="preserve">4 Years </t>
  </si>
  <si>
    <t xml:space="preserve">5 Years </t>
  </si>
  <si>
    <t xml:space="preserve">Monthly payment </t>
  </si>
  <si>
    <t>Weekly cost</t>
  </si>
  <si>
    <t xml:space="preserve">Tax Relief </t>
  </si>
  <si>
    <t xml:space="preserve">Net cost after tax relief </t>
  </si>
  <si>
    <t>Key features</t>
  </si>
  <si>
    <t xml:space="preserve">Key features </t>
  </si>
  <si>
    <t xml:space="preserve">Established </t>
  </si>
  <si>
    <t>2 yr</t>
  </si>
  <si>
    <t>3 yr</t>
  </si>
  <si>
    <t>4 yr</t>
  </si>
  <si>
    <t>5 yr</t>
  </si>
  <si>
    <t>25,000 upwards</t>
  </si>
  <si>
    <t xml:space="preserve">New Start </t>
  </si>
  <si>
    <t xml:space="preserve">1,000 to 5,000 </t>
  </si>
  <si>
    <t xml:space="preserve">Amount </t>
  </si>
  <si>
    <t xml:space="preserve">Rate </t>
  </si>
  <si>
    <t xml:space="preserve">Alter These </t>
  </si>
  <si>
    <t xml:space="preserve">Blue Chip Business </t>
  </si>
  <si>
    <t>Blue Chip</t>
  </si>
  <si>
    <t>5,000 to 15,000</t>
  </si>
  <si>
    <t>15,000 to 25,000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</si>
</sst>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2"/>
      <color rgb="FFAABA38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71921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2" fillId="2" borderId="0" xfId="0" applyFont="1" applyFill="1" applyProtection="1"/>
    <xf numFmtId="0" fontId="2" fillId="2" borderId="0" xfId="0" applyFont="1" applyFill="1" applyBorder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4" fillId="2" borderId="0" xfId="0" applyFont="1" applyFill="1" applyProtection="1"/>
    <xf numFmtId="0" fontId="1" fillId="2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Protection="1"/>
    <xf numFmtId="0" fontId="1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164" fontId="1" fillId="5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164" fontId="1" fillId="2" borderId="2" xfId="0" applyNumberFormat="1" applyFont="1" applyFill="1" applyBorder="1" applyProtection="1"/>
    <xf numFmtId="164" fontId="1" fillId="2" borderId="0" xfId="0" applyNumberFormat="1" applyFont="1" applyFill="1" applyBorder="1" applyProtection="1"/>
    <xf numFmtId="164" fontId="1" fillId="2" borderId="6" xfId="0" applyNumberFormat="1" applyFont="1" applyFill="1" applyBorder="1" applyProtection="1"/>
    <xf numFmtId="164" fontId="1" fillId="2" borderId="4" xfId="0" applyNumberFormat="1" applyFont="1" applyFill="1" applyBorder="1" applyProtection="1"/>
    <xf numFmtId="0" fontId="5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7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>
      <protection hidden="1"/>
    </xf>
    <xf numFmtId="164" fontId="1" fillId="2" borderId="0" xfId="0" applyNumberFormat="1" applyFont="1" applyFill="1" applyProtection="1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164" fontId="1" fillId="2" borderId="0" xfId="0" applyNumberFormat="1" applyFont="1" applyFill="1" applyBorder="1" applyProtection="1">
      <protection hidden="1"/>
    </xf>
    <xf numFmtId="164" fontId="1" fillId="2" borderId="0" xfId="0" applyNumberFormat="1" applyFont="1" applyFill="1" applyProtection="1">
      <protection hidden="1"/>
    </xf>
    <xf numFmtId="17" fontId="1" fillId="2" borderId="0" xfId="0" applyNumberFormat="1" applyFont="1" applyFill="1" applyBorder="1" applyProtection="1">
      <protection hidden="1"/>
    </xf>
    <xf numFmtId="14" fontId="1" fillId="2" borderId="0" xfId="0" applyNumberFormat="1" applyFont="1" applyFill="1" applyBorder="1" applyProtection="1">
      <protection hidden="1"/>
    </xf>
    <xf numFmtId="17" fontId="1" fillId="3" borderId="0" xfId="0" applyNumberFormat="1" applyFont="1" applyFill="1" applyBorder="1" applyProtection="1">
      <protection hidden="1"/>
    </xf>
    <xf numFmtId="164" fontId="1" fillId="3" borderId="0" xfId="0" applyNumberFormat="1" applyFont="1" applyFill="1" applyBorder="1" applyProtection="1">
      <protection hidden="1"/>
    </xf>
    <xf numFmtId="164" fontId="1" fillId="3" borderId="0" xfId="0" applyNumberFormat="1" applyFont="1" applyFill="1" applyProtection="1">
      <protection hidden="1"/>
    </xf>
    <xf numFmtId="14" fontId="1" fillId="3" borderId="0" xfId="0" applyNumberFormat="1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center" vertical="top"/>
    </xf>
    <xf numFmtId="0" fontId="1" fillId="2" borderId="10" xfId="0" applyFont="1" applyFill="1" applyBorder="1" applyProtection="1"/>
    <xf numFmtId="0" fontId="1" fillId="2" borderId="11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9" xfId="0" applyFont="1" applyFill="1" applyBorder="1" applyProtection="1"/>
    <xf numFmtId="0" fontId="1" fillId="6" borderId="10" xfId="0" applyFont="1" applyFill="1" applyBorder="1" applyProtection="1"/>
    <xf numFmtId="0" fontId="1" fillId="6" borderId="0" xfId="0" applyFont="1" applyFill="1" applyBorder="1" applyProtection="1"/>
    <xf numFmtId="0" fontId="1" fillId="6" borderId="11" xfId="0" applyFont="1" applyFill="1" applyBorder="1" applyProtection="1"/>
    <xf numFmtId="0" fontId="0" fillId="2" borderId="0" xfId="0" applyFill="1"/>
    <xf numFmtId="0" fontId="5" fillId="7" borderId="2" xfId="0" applyFont="1" applyFill="1" applyBorder="1" applyAlignment="1" applyProtection="1">
      <alignment horizontal="center"/>
    </xf>
    <xf numFmtId="0" fontId="5" fillId="7" borderId="0" xfId="0" applyFont="1" applyFill="1" applyBorder="1" applyAlignment="1" applyProtection="1">
      <alignment horizontal="center"/>
    </xf>
    <xf numFmtId="0" fontId="1" fillId="7" borderId="10" xfId="0" applyFont="1" applyFill="1" applyBorder="1" applyProtection="1"/>
    <xf numFmtId="0" fontId="1" fillId="7" borderId="0" xfId="0" applyFont="1" applyFill="1" applyBorder="1" applyProtection="1"/>
    <xf numFmtId="0" fontId="1" fillId="7" borderId="11" xfId="0" applyFont="1" applyFill="1" applyBorder="1" applyProtection="1"/>
    <xf numFmtId="0" fontId="1" fillId="7" borderId="12" xfId="0" applyFont="1" applyFill="1" applyBorder="1" applyProtection="1"/>
    <xf numFmtId="0" fontId="1" fillId="7" borderId="13" xfId="0" applyFont="1" applyFill="1" applyBorder="1" applyProtection="1"/>
    <xf numFmtId="0" fontId="1" fillId="7" borderId="14" xfId="0" applyFont="1" applyFill="1" applyBorder="1" applyProtection="1"/>
    <xf numFmtId="0" fontId="1" fillId="5" borderId="3" xfId="0" applyFont="1" applyFill="1" applyBorder="1" applyAlignment="1" applyProtection="1">
      <alignment horizontal="left"/>
      <protection locked="0"/>
    </xf>
    <xf numFmtId="0" fontId="1" fillId="5" borderId="4" xfId="0" applyFont="1" applyFill="1" applyBorder="1" applyAlignment="1" applyProtection="1">
      <alignment horizontal="left"/>
      <protection locked="0"/>
    </xf>
    <xf numFmtId="0" fontId="1" fillId="5" borderId="5" xfId="0" applyFont="1" applyFill="1" applyBorder="1" applyAlignment="1" applyProtection="1">
      <alignment horizontal="left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1921"/>
      <color rgb="FFCAD575"/>
      <color rgb="FFAABA38"/>
      <color rgb="FFB83D97"/>
      <color rgb="FFB42AB2"/>
      <color rgb="FF49207C"/>
      <color rgb="FFDB63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215348</xdr:colOff>
      <xdr:row>44</xdr:row>
      <xdr:rowOff>180815</xdr:rowOff>
    </xdr:from>
    <xdr:to>
      <xdr:col>12</xdr:col>
      <xdr:colOff>496956</xdr:colOff>
      <xdr:row>46</xdr:row>
      <xdr:rowOff>276065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99761" y="8438576"/>
          <a:ext cx="6634369" cy="492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+mn-lt"/>
            </a:rPr>
            <a:t>www.completeleasing.co.uk	|                </a:t>
          </a:r>
          <a:r>
            <a:rPr lang="en-GB" sz="1100" b="1" baseline="0">
              <a:solidFill>
                <a:schemeClr val="bg1"/>
              </a:solidFill>
              <a:latin typeface="+mn-lt"/>
            </a:rPr>
            <a:t>tm</a:t>
          </a:r>
          <a:r>
            <a:rPr lang="en-GB" sz="1100" b="1">
              <a:solidFill>
                <a:schemeClr val="bg1"/>
              </a:solidFill>
              <a:latin typeface="+mn-lt"/>
            </a:rPr>
            <a:t>@completeleasing.co.uk	|           0191 250 1550</a:t>
          </a:r>
        </a:p>
        <a:p>
          <a:pPr algn="ctr"/>
          <a:r>
            <a:rPr lang="en-GB" sz="1100" b="1">
              <a:solidFill>
                <a:schemeClr val="bg1"/>
              </a:solidFill>
              <a:latin typeface="+mn-lt"/>
            </a:rPr>
            <a:t>Complete Leasing Solutions Ltd,</a:t>
          </a:r>
          <a:r>
            <a:rPr lang="en-GB" sz="1100" b="1" baseline="0">
              <a:solidFill>
                <a:schemeClr val="bg1"/>
              </a:solidFill>
              <a:latin typeface="+mn-lt"/>
            </a:rPr>
            <a:t> 18 Apex Business Village, Cramlington, Northumberland, NE23 7BF </a:t>
          </a:r>
          <a:endParaRPr lang="en-GB" sz="1100" b="1">
            <a:solidFill>
              <a:schemeClr val="bg1"/>
            </a:solidFill>
            <a:latin typeface="+mn-lt"/>
          </a:endParaRPr>
        </a:p>
      </xdr:txBody>
    </xdr:sp>
    <xdr:clientData/>
  </xdr:twoCellAnchor>
  <xdr:twoCellAnchor>
    <xdr:from>
      <xdr:col>2</xdr:col>
      <xdr:colOff>420682</xdr:colOff>
      <xdr:row>27</xdr:row>
      <xdr:rowOff>46383</xdr:rowOff>
    </xdr:from>
    <xdr:to>
      <xdr:col>12</xdr:col>
      <xdr:colOff>230182</xdr:colOff>
      <xdr:row>30</xdr:row>
      <xdr:rowOff>142875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05095" y="4825448"/>
          <a:ext cx="6162261" cy="6928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GB" sz="700">
              <a:latin typeface="+mj-lt"/>
            </a:rPr>
            <a:t>All figures quoted are indicative only and subject to VAT, final underwriting, admin fees, payment by Direct Debit and the lenders terms and conditions. Leasing is 100% allowable against</a:t>
          </a:r>
          <a:r>
            <a:rPr lang="en-GB" sz="700" baseline="0">
              <a:latin typeface="+mj-lt"/>
            </a:rPr>
            <a:t> taxable profits. The above tax relief figures assume 20% small profits rate and may demonstrate self-financing. For exact taxation benefits relevant to your business it is recommended that you seek professional financial advice from your accountant or tax advisor. </a:t>
          </a:r>
          <a:endParaRPr lang="en-GB" sz="700">
            <a:latin typeface="+mj-lt"/>
          </a:endParaRPr>
        </a:p>
      </xdr:txBody>
    </xdr:sp>
    <xdr:clientData/>
  </xdr:twoCellAnchor>
  <xdr:twoCellAnchor editAs="oneCell">
    <xdr:from>
      <xdr:col>3</xdr:col>
      <xdr:colOff>122287</xdr:colOff>
      <xdr:row>6</xdr:row>
      <xdr:rowOff>30790</xdr:rowOff>
    </xdr:from>
    <xdr:to>
      <xdr:col>3</xdr:col>
      <xdr:colOff>1535237</xdr:colOff>
      <xdr:row>10</xdr:row>
      <xdr:rowOff>153231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787" y="1097590"/>
          <a:ext cx="1412950" cy="922541"/>
        </a:xfrm>
        <a:prstGeom prst="rect">
          <a:avLst/>
        </a:prstGeom>
      </xdr:spPr>
    </xdr:pic>
    <xdr:clientData/>
  </xdr:twoCellAnchor>
  <xdr:twoCellAnchor>
    <xdr:from>
      <xdr:col>2</xdr:col>
      <xdr:colOff>434835</xdr:colOff>
      <xdr:row>33</xdr:row>
      <xdr:rowOff>185669</xdr:rowOff>
    </xdr:from>
    <xdr:to>
      <xdr:col>7</xdr:col>
      <xdr:colOff>172897</xdr:colOff>
      <xdr:row>42</xdr:row>
      <xdr:rowOff>145982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C02D7E-4169-4CC2-96D2-7885F806A195}"/>
            </a:ext>
          </a:extLst>
        </xdr:cNvPr>
        <xdr:cNvSpPr txBox="1"/>
      </xdr:nvSpPr>
      <xdr:spPr>
        <a:xfrm>
          <a:off x="1619248" y="6157430"/>
          <a:ext cx="3142214" cy="160026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Leasing available from just £1000 + VAT 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Asset become even more affordable. 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</a:p>
        <a:p>
          <a:endParaRPr lang="en-GB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Tax advantages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Lease payments are 100% tax allowable </a:t>
          </a:r>
          <a:r>
            <a:rPr lang="en-GB"/>
            <a:t> </a:t>
          </a:r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GB"/>
            <a:t> </a:t>
          </a:r>
        </a:p>
        <a:p>
          <a:endParaRPr lang="en-GB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Fast decisions</a:t>
          </a:r>
          <a:r>
            <a:rPr lang="en-GB" b="1" u="none"/>
            <a:t> </a:t>
          </a:r>
        </a:p>
        <a:p>
          <a:r>
            <a:rPr lang="en-GB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Credit approval secured within a few hours 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7</xdr:col>
      <xdr:colOff>30021</xdr:colOff>
      <xdr:row>33</xdr:row>
      <xdr:rowOff>154265</xdr:rowOff>
    </xdr:from>
    <xdr:to>
      <xdr:col>12</xdr:col>
      <xdr:colOff>371333</xdr:colOff>
      <xdr:row>42</xdr:row>
      <xdr:rowOff>186015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8A4AFF1-E703-4443-8353-2BF56895DDC1}"/>
            </a:ext>
          </a:extLst>
        </xdr:cNvPr>
        <xdr:cNvSpPr txBox="1"/>
      </xdr:nvSpPr>
      <xdr:spPr>
        <a:xfrm>
          <a:off x="4618586" y="6126026"/>
          <a:ext cx="3289921" cy="167170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Alternative form of credit</a:t>
          </a:r>
        </a:p>
        <a:p>
          <a:r>
            <a:rPr lang="en-GB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Existing facilities remain unaffected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GB"/>
            <a:t> </a:t>
          </a:r>
          <a:r>
            <a:rPr lang="en-GB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GB"/>
            <a:t> </a:t>
          </a:r>
        </a:p>
        <a:p>
          <a:endParaRPr lang="en-GB" sz="1100" b="1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r>
            <a:rPr lang="en-GB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Total solution finance 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Finance the equipment, installation and services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GB"/>
            <a:t> </a:t>
          </a:r>
          <a:r>
            <a:rPr lang="en-GB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GB"/>
            <a:t> </a:t>
          </a:r>
        </a:p>
        <a:p>
          <a:endParaRPr lang="en-GB" sz="1100" b="1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r>
            <a:rPr lang="en-GB" sz="11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Flexible upgrade paths </a:t>
          </a:r>
          <a:r>
            <a:rPr lang="en-GB"/>
            <a:t> </a:t>
          </a:r>
        </a:p>
        <a:p>
          <a:r>
            <a:rPr lang="en-GB" sz="11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Upgrade or settle at any point throughout the term </a:t>
          </a:r>
          <a:r>
            <a:rPr lang="en-GB"/>
            <a:t> </a:t>
          </a:r>
          <a:endParaRPr lang="en-GB" sz="1100"/>
        </a:p>
      </xdr:txBody>
    </xdr:sp>
    <xdr:clientData/>
  </xdr:twoCellAnchor>
  <xdr:twoCellAnchor>
    <xdr:from>
      <xdr:col>2</xdr:col>
      <xdr:colOff>331304</xdr:colOff>
      <xdr:row>0</xdr:row>
      <xdr:rowOff>157372</xdr:rowOff>
    </xdr:from>
    <xdr:to>
      <xdr:col>5</xdr:col>
      <xdr:colOff>853937</xdr:colOff>
      <xdr:row>2</xdr:row>
      <xdr:rowOff>197038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F4E0C70-213A-45FE-A285-03F56E807D86}"/>
            </a:ext>
          </a:extLst>
        </xdr:cNvPr>
        <xdr:cNvSpPr txBox="1"/>
      </xdr:nvSpPr>
      <xdr:spPr>
        <a:xfrm>
          <a:off x="1515717" y="157372"/>
          <a:ext cx="2908024" cy="437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800" b="1" u="none">
              <a:solidFill>
                <a:srgbClr val="D71921"/>
              </a:solidFill>
              <a:latin typeface="+mn-lt"/>
            </a:rPr>
            <a:t>Lease</a:t>
          </a:r>
          <a:r>
            <a:rPr lang="en-GB" sz="2800" b="1" u="none" baseline="0">
              <a:solidFill>
                <a:srgbClr val="D71921"/>
              </a:solidFill>
              <a:latin typeface="+mn-lt"/>
            </a:rPr>
            <a:t> Quotation</a:t>
          </a:r>
          <a:endParaRPr lang="en-GB" sz="2800" b="1" u="none">
            <a:solidFill>
              <a:srgbClr val="D71921"/>
            </a:solidFill>
            <a:latin typeface="+mn-lt"/>
          </a:endParaRPr>
        </a:p>
      </xdr:txBody>
    </xdr:sp>
    <xdr:clientData/>
  </xdr:twoCellAnchor>
  <xdr:twoCellAnchor editAs="oneCell">
    <xdr:from>
      <xdr:col>9</xdr:col>
      <xdr:colOff>189688</xdr:colOff>
      <xdr:row>5</xdr:row>
      <xdr:rowOff>123825</xdr:rowOff>
    </xdr:from>
    <xdr:to>
      <xdr:col>11</xdr:col>
      <xdr:colOff>912594</xdr:colOff>
      <xdr:row>11</xdr:row>
      <xdr:rowOff>147442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D570BB-540C-4A2F-B02B-36FB4909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9438" y="990600"/>
          <a:ext cx="1713506" cy="1223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5"/>
  <sheetViews>
    <sheetView tabSelected="1" view="pageBreakPreview" zoomScaleNormal="115" zoomScaleSheetLayoutView="100" workbookViewId="0">
      <selection activeCell="F17" sqref="F17:H17"/>
    </sheetView>
  </sheetViews>
  <sheetFormatPr defaultRowHeight="15.75" x14ac:dyDescent="0.25"/>
  <cols>
    <col min="1" max="1" width="8.5703125" style="1" customWidth="1"/>
    <col min="2" max="2" width="9.140625" style="1"/>
    <col min="3" max="3" width="8" style="2" customWidth="1"/>
    <col min="4" max="4" width="26.85546875" style="15" customWidth="1"/>
    <col min="5" max="5" width="1" style="12" customWidth="1"/>
    <col min="6" max="6" width="14.42578125" style="12" customWidth="1"/>
    <col min="7" max="7" width="0.85546875" style="12" customWidth="1"/>
    <col min="8" max="8" width="14.7109375" style="12" customWidth="1"/>
    <col min="9" max="9" width="0.7109375" style="12" customWidth="1"/>
    <col min="10" max="10" width="14.140625" style="12" customWidth="1"/>
    <col min="11" max="11" width="0.7109375" style="12" customWidth="1"/>
    <col min="12" max="12" width="13.85546875" style="15" customWidth="1"/>
    <col min="13" max="13" width="9.85546875" style="2" customWidth="1"/>
    <col min="14" max="14" width="9.140625" style="3"/>
    <col min="15" max="15" width="0" style="3" hidden="1" customWidth="1"/>
    <col min="16" max="16" width="3.7109375" style="4" hidden="1" customWidth="1"/>
    <col min="17" max="17" width="20" style="4" hidden="1" customWidth="1"/>
    <col min="18" max="20" width="9.140625" style="3"/>
    <col min="21" max="16384" width="9.140625" style="12"/>
  </cols>
  <sheetData>
    <row r="1" spans="3:20" s="1" customFormat="1" x14ac:dyDescent="0.25">
      <c r="C1" s="44"/>
      <c r="D1" s="45"/>
      <c r="E1" s="45"/>
      <c r="F1" s="45"/>
      <c r="G1" s="45"/>
      <c r="H1" s="45"/>
      <c r="I1" s="45"/>
      <c r="J1" s="45"/>
      <c r="K1" s="45"/>
      <c r="L1" s="45"/>
      <c r="M1" s="46"/>
      <c r="N1" s="3"/>
      <c r="O1" s="3"/>
      <c r="P1" s="4"/>
      <c r="Q1" s="4"/>
      <c r="R1" s="3"/>
      <c r="S1" s="3"/>
      <c r="T1" s="3"/>
    </row>
    <row r="2" spans="3:20" s="1" customFormat="1" x14ac:dyDescent="0.25">
      <c r="C2" s="42"/>
      <c r="D2" s="2"/>
      <c r="E2" s="2"/>
      <c r="F2" s="2"/>
      <c r="G2" s="2"/>
      <c r="H2" s="2"/>
      <c r="I2" s="2"/>
      <c r="J2" s="2"/>
      <c r="K2" s="2"/>
      <c r="L2" s="2"/>
      <c r="M2" s="43"/>
      <c r="N2" s="3"/>
      <c r="O2" s="3"/>
      <c r="P2" s="4"/>
      <c r="Q2" s="4"/>
      <c r="R2" s="3"/>
      <c r="S2" s="3"/>
      <c r="T2" s="3"/>
    </row>
    <row r="3" spans="3:20" s="1" customFormat="1" x14ac:dyDescent="0.25">
      <c r="C3" s="42"/>
      <c r="D3" s="2"/>
      <c r="E3" s="2"/>
      <c r="F3" s="2"/>
      <c r="G3" s="2"/>
      <c r="H3" s="2"/>
      <c r="I3" s="2"/>
      <c r="J3" s="2"/>
      <c r="K3" s="2"/>
      <c r="L3" s="2"/>
      <c r="M3" s="43"/>
      <c r="N3" s="3"/>
      <c r="O3" s="5"/>
      <c r="P3" s="6"/>
      <c r="Q3" s="7"/>
      <c r="R3" s="5"/>
      <c r="S3" s="5"/>
      <c r="T3" s="3"/>
    </row>
    <row r="4" spans="3:20" s="1" customFormat="1" x14ac:dyDescent="0.25">
      <c r="C4" s="42"/>
      <c r="D4" s="2"/>
      <c r="E4" s="2"/>
      <c r="F4" s="2"/>
      <c r="G4" s="2"/>
      <c r="H4" s="2"/>
      <c r="I4" s="2"/>
      <c r="J4" s="2"/>
      <c r="K4" s="2"/>
      <c r="L4" s="2"/>
      <c r="M4" s="43"/>
      <c r="N4" s="3"/>
      <c r="O4" s="5"/>
      <c r="P4" s="6"/>
      <c r="Q4" s="8"/>
      <c r="R4" s="5"/>
      <c r="S4" s="5"/>
      <c r="T4" s="3"/>
    </row>
    <row r="5" spans="3:20" s="1" customFormat="1" ht="5.25" customHeight="1" x14ac:dyDescent="0.25">
      <c r="C5" s="47"/>
      <c r="D5" s="48"/>
      <c r="E5" s="48"/>
      <c r="F5" s="48"/>
      <c r="G5" s="48"/>
      <c r="H5" s="48"/>
      <c r="I5" s="48"/>
      <c r="J5" s="48"/>
      <c r="K5" s="48"/>
      <c r="L5" s="48"/>
      <c r="M5" s="49"/>
      <c r="N5" s="3"/>
      <c r="O5" s="5"/>
      <c r="P5" s="6"/>
      <c r="Q5" s="8"/>
      <c r="R5" s="5"/>
      <c r="S5" s="5"/>
      <c r="T5" s="3"/>
    </row>
    <row r="6" spans="3:20" s="1" customFormat="1" x14ac:dyDescent="0.25">
      <c r="C6" s="42"/>
      <c r="D6" s="2"/>
      <c r="E6" s="2"/>
      <c r="F6" s="2"/>
      <c r="G6" s="2"/>
      <c r="H6" s="50"/>
      <c r="I6" s="2"/>
      <c r="J6" s="2"/>
      <c r="K6" s="2"/>
      <c r="L6" s="2"/>
      <c r="M6" s="43"/>
      <c r="N6" s="3"/>
      <c r="O6" s="5"/>
      <c r="P6" s="6"/>
      <c r="Q6" s="7"/>
      <c r="R6" s="5"/>
      <c r="S6" s="5"/>
      <c r="T6" s="3"/>
    </row>
    <row r="7" spans="3:20" s="1" customFormat="1" x14ac:dyDescent="0.25">
      <c r="C7" s="42"/>
      <c r="D7" s="2"/>
      <c r="E7" s="2"/>
      <c r="F7" s="2"/>
      <c r="G7" s="2"/>
      <c r="H7" s="2"/>
      <c r="I7" s="2"/>
      <c r="J7" s="2"/>
      <c r="K7" s="2"/>
      <c r="L7" s="2"/>
      <c r="M7" s="43"/>
      <c r="N7" s="3"/>
      <c r="O7" s="5"/>
      <c r="P7" s="6"/>
      <c r="Q7" s="7"/>
      <c r="R7" s="5"/>
      <c r="S7" s="5"/>
      <c r="T7" s="3"/>
    </row>
    <row r="8" spans="3:20" s="1" customFormat="1" x14ac:dyDescent="0.25">
      <c r="C8" s="42"/>
      <c r="D8" s="2"/>
      <c r="E8" s="2"/>
      <c r="F8" s="2"/>
      <c r="G8" s="2"/>
      <c r="H8" s="2"/>
      <c r="I8" s="2"/>
      <c r="J8" s="2"/>
      <c r="K8" s="2"/>
      <c r="L8" s="2"/>
      <c r="M8" s="43"/>
      <c r="N8" s="3"/>
      <c r="O8" s="5"/>
      <c r="P8" s="6"/>
      <c r="Q8" s="7"/>
      <c r="R8" s="5"/>
      <c r="S8" s="5"/>
      <c r="T8" s="3"/>
    </row>
    <row r="9" spans="3:20" s="1" customFormat="1" x14ac:dyDescent="0.25">
      <c r="C9" s="42"/>
      <c r="D9" s="2"/>
      <c r="E9" s="2"/>
      <c r="F9" s="2"/>
      <c r="G9" s="2"/>
      <c r="H9" s="2"/>
      <c r="I9" s="2"/>
      <c r="J9" s="2"/>
      <c r="K9" s="2"/>
      <c r="L9" s="2"/>
      <c r="M9"/>
      <c r="N9" s="3"/>
      <c r="O9" s="5"/>
      <c r="P9" s="6"/>
      <c r="Q9" s="4" t="s">
        <v>27</v>
      </c>
      <c r="R9" s="5"/>
      <c r="S9" s="5"/>
      <c r="T9" s="3"/>
    </row>
    <row r="10" spans="3:20" s="1" customFormat="1" x14ac:dyDescent="0.25">
      <c r="C10" s="42"/>
      <c r="D10" s="2"/>
      <c r="E10" s="2"/>
      <c r="F10" s="2"/>
      <c r="G10" s="2"/>
      <c r="H10" s="2"/>
      <c r="I10" s="2"/>
      <c r="J10" s="2"/>
      <c r="K10" s="2"/>
      <c r="L10" s="2"/>
      <c r="M10" s="43"/>
      <c r="N10" s="3"/>
      <c r="O10" s="5"/>
      <c r="P10" s="6"/>
      <c r="Q10" s="4" t="s">
        <v>0</v>
      </c>
      <c r="R10" s="5"/>
      <c r="S10" s="5"/>
      <c r="T10" s="3"/>
    </row>
    <row r="11" spans="3:20" s="1" customFormat="1" x14ac:dyDescent="0.25">
      <c r="C11" s="42"/>
      <c r="D11" s="2"/>
      <c r="E11" s="2"/>
      <c r="F11" s="2"/>
      <c r="G11" s="2"/>
      <c r="H11" s="2"/>
      <c r="I11" s="2"/>
      <c r="J11" s="2"/>
      <c r="K11" s="2"/>
      <c r="L11" s="2"/>
      <c r="M11" s="43"/>
      <c r="N11" s="3"/>
      <c r="O11" s="5"/>
      <c r="P11" s="6"/>
      <c r="Q11" s="3" t="s">
        <v>1</v>
      </c>
      <c r="R11" s="5"/>
      <c r="S11" s="5"/>
      <c r="T11" s="3"/>
    </row>
    <row r="12" spans="3:20" s="1" customFormat="1" x14ac:dyDescent="0.25">
      <c r="C12" s="42"/>
      <c r="D12" s="9"/>
      <c r="E12" s="2"/>
      <c r="F12" s="2"/>
      <c r="G12" s="2"/>
      <c r="H12" s="2"/>
      <c r="I12" s="2"/>
      <c r="J12" s="2"/>
      <c r="K12" s="2"/>
      <c r="L12" s="2"/>
      <c r="M12" s="43"/>
      <c r="N12" s="3"/>
      <c r="O12" s="5"/>
      <c r="P12" s="6"/>
      <c r="Q12" s="4"/>
      <c r="R12" s="5"/>
      <c r="S12" s="5"/>
      <c r="T12" s="3"/>
    </row>
    <row r="13" spans="3:20" ht="15" customHeight="1" x14ac:dyDescent="0.25">
      <c r="C13" s="42"/>
      <c r="D13" s="10" t="s">
        <v>2</v>
      </c>
      <c r="E13" s="11"/>
      <c r="F13" s="59"/>
      <c r="G13" s="60"/>
      <c r="H13" s="60"/>
      <c r="I13" s="60"/>
      <c r="J13" s="60"/>
      <c r="K13" s="60"/>
      <c r="L13" s="61"/>
      <c r="M13" s="43"/>
      <c r="O13" s="5"/>
      <c r="P13" s="6"/>
      <c r="Q13" s="7"/>
      <c r="R13" s="5"/>
      <c r="S13" s="5"/>
    </row>
    <row r="14" spans="3:20" ht="9" customHeight="1" x14ac:dyDescent="0.25">
      <c r="C14" s="42"/>
      <c r="D14" s="13"/>
      <c r="E14" s="2"/>
      <c r="F14" s="2"/>
      <c r="G14" s="2"/>
      <c r="H14" s="2"/>
      <c r="I14" s="2"/>
      <c r="J14" s="2"/>
      <c r="K14" s="2"/>
      <c r="L14" s="2"/>
      <c r="M14" s="43"/>
      <c r="O14" s="5"/>
      <c r="P14" s="6"/>
      <c r="Q14" s="7"/>
      <c r="R14" s="5"/>
      <c r="S14" s="5"/>
    </row>
    <row r="15" spans="3:20" x14ac:dyDescent="0.25">
      <c r="C15" s="42"/>
      <c r="D15" s="10" t="s">
        <v>3</v>
      </c>
      <c r="E15" s="2"/>
      <c r="F15" s="14">
        <v>500000</v>
      </c>
      <c r="G15" s="2"/>
      <c r="H15" s="2"/>
      <c r="I15" s="2"/>
      <c r="J15" s="2"/>
      <c r="K15" s="2"/>
      <c r="L15" s="2"/>
      <c r="M15" s="43"/>
      <c r="O15" s="5"/>
      <c r="P15" s="6"/>
      <c r="Q15" s="7"/>
      <c r="R15" s="5"/>
      <c r="S15" s="5"/>
    </row>
    <row r="16" spans="3:20" ht="9" customHeight="1" x14ac:dyDescent="0.25">
      <c r="C16" s="42"/>
      <c r="D16" s="13"/>
      <c r="E16" s="2"/>
      <c r="F16" s="2"/>
      <c r="G16" s="2"/>
      <c r="H16" s="2"/>
      <c r="I16" s="2"/>
      <c r="J16" s="15"/>
      <c r="K16" s="2"/>
      <c r="L16" s="2"/>
      <c r="M16" s="43"/>
      <c r="O16" s="5"/>
      <c r="P16" s="6"/>
      <c r="Q16" s="7"/>
      <c r="R16" s="5"/>
      <c r="S16" s="5"/>
    </row>
    <row r="17" spans="3:20" x14ac:dyDescent="0.25">
      <c r="C17" s="42"/>
      <c r="D17" s="10" t="s">
        <v>4</v>
      </c>
      <c r="E17" s="2"/>
      <c r="F17" s="62" t="s">
        <v>27</v>
      </c>
      <c r="G17" s="63"/>
      <c r="H17" s="64"/>
      <c r="I17" s="2"/>
      <c r="J17" s="2"/>
      <c r="K17" s="2"/>
      <c r="L17" s="2"/>
      <c r="M17" s="43"/>
      <c r="O17" s="5"/>
      <c r="P17" s="6"/>
      <c r="Q17" s="6"/>
      <c r="R17" s="5"/>
      <c r="S17" s="5"/>
    </row>
    <row r="18" spans="3:20" ht="9" customHeight="1" x14ac:dyDescent="0.25">
      <c r="C18" s="42"/>
      <c r="D18" s="13"/>
      <c r="E18" s="2"/>
      <c r="F18" s="2"/>
      <c r="G18" s="2"/>
      <c r="H18" s="2"/>
      <c r="I18" s="2"/>
      <c r="J18" s="2"/>
      <c r="K18" s="2"/>
      <c r="L18" s="2"/>
      <c r="M18" s="43"/>
      <c r="O18" s="5"/>
      <c r="P18" s="6"/>
      <c r="Q18" s="6"/>
      <c r="R18" s="5"/>
      <c r="S18" s="5"/>
    </row>
    <row r="19" spans="3:20" x14ac:dyDescent="0.25">
      <c r="C19" s="42"/>
      <c r="D19" s="10" t="s">
        <v>5</v>
      </c>
      <c r="E19" s="15"/>
      <c r="F19" s="51" t="s">
        <v>6</v>
      </c>
      <c r="G19" s="16"/>
      <c r="H19" s="51" t="s">
        <v>7</v>
      </c>
      <c r="I19" s="16"/>
      <c r="J19" s="51" t="s">
        <v>8</v>
      </c>
      <c r="K19" s="16"/>
      <c r="L19" s="51" t="s">
        <v>9</v>
      </c>
      <c r="M19" s="43"/>
      <c r="O19" s="5"/>
      <c r="P19" s="6"/>
      <c r="Q19" s="6"/>
      <c r="R19" s="5"/>
      <c r="S19" s="5"/>
    </row>
    <row r="20" spans="3:20" ht="9" customHeight="1" x14ac:dyDescent="0.25">
      <c r="C20" s="42"/>
      <c r="D20" s="13"/>
      <c r="E20" s="2"/>
      <c r="F20" s="2"/>
      <c r="G20" s="2"/>
      <c r="H20" s="2"/>
      <c r="I20" s="2"/>
      <c r="J20" s="2"/>
      <c r="K20" s="2"/>
      <c r="L20" s="2"/>
      <c r="M20" s="43"/>
      <c r="O20" s="5"/>
      <c r="P20" s="6"/>
      <c r="Q20" s="6"/>
      <c r="R20" s="5"/>
      <c r="S20" s="5"/>
    </row>
    <row r="21" spans="3:20" x14ac:dyDescent="0.25">
      <c r="C21" s="42"/>
      <c r="D21" s="10" t="s">
        <v>10</v>
      </c>
      <c r="E21" s="2"/>
      <c r="F21" s="17">
        <f>IF(F17="Blue Chip Business ",F56,IF(F17="Established Business ",F70,IF(F17="New Start Business ",F84,0)))</f>
        <v>23145</v>
      </c>
      <c r="G21" s="18"/>
      <c r="H21" s="17">
        <f>IF(F17="Blue Chip Business ",H56,IF(F17="Established Business ",H70,IF(F17="New Start Business ",H84,0)))</f>
        <v>15965</v>
      </c>
      <c r="I21" s="19"/>
      <c r="J21" s="17">
        <f>IF(F17="Blue Chip Business ",J56,IF(F17="Established Business ",J70,IF(F17="New Start Business ",J84,0)))</f>
        <v>12380</v>
      </c>
      <c r="K21" s="18"/>
      <c r="L21" s="17">
        <f>IF(F17="Blue Chip Business ",L56,IF(F17="Established Business ",L70,IF(F17="New Start Business ",L84,0)))</f>
        <v>10235</v>
      </c>
      <c r="M21" s="43"/>
      <c r="O21" s="5"/>
      <c r="P21" s="6"/>
      <c r="Q21" s="6"/>
      <c r="R21" s="5"/>
      <c r="S21" s="5"/>
    </row>
    <row r="22" spans="3:20" ht="9" customHeight="1" x14ac:dyDescent="0.25">
      <c r="C22" s="42"/>
      <c r="D22" s="13"/>
      <c r="E22" s="2"/>
      <c r="F22" s="18"/>
      <c r="G22" s="18"/>
      <c r="H22" s="20"/>
      <c r="I22" s="18"/>
      <c r="J22" s="18"/>
      <c r="K22" s="18"/>
      <c r="L22" s="18"/>
      <c r="M22" s="43"/>
      <c r="O22" s="5"/>
      <c r="P22" s="6"/>
      <c r="Q22" s="6"/>
      <c r="R22" s="5"/>
      <c r="S22" s="5"/>
    </row>
    <row r="23" spans="3:20" x14ac:dyDescent="0.25">
      <c r="C23" s="42"/>
      <c r="D23" s="10" t="s">
        <v>11</v>
      </c>
      <c r="E23" s="2"/>
      <c r="F23" s="17">
        <f>SUM(F21*12/52)</f>
        <v>5341.1538461538457</v>
      </c>
      <c r="G23" s="18"/>
      <c r="H23" s="17">
        <f>SUM(H21*12/52)</f>
        <v>3684.2307692307691</v>
      </c>
      <c r="I23" s="18"/>
      <c r="J23" s="17">
        <f>SUM(J21*12/52)</f>
        <v>2856.9230769230771</v>
      </c>
      <c r="K23" s="18"/>
      <c r="L23" s="17">
        <f>SUM(L21*12/52)</f>
        <v>2361.9230769230771</v>
      </c>
      <c r="M23" s="43"/>
      <c r="O23" s="5"/>
      <c r="P23" s="6"/>
      <c r="Q23" s="6"/>
      <c r="R23" s="5"/>
      <c r="S23" s="5"/>
    </row>
    <row r="24" spans="3:20" ht="9" customHeight="1" x14ac:dyDescent="0.25">
      <c r="C24" s="42"/>
      <c r="D24" s="13"/>
      <c r="E24" s="2"/>
      <c r="F24" s="18"/>
      <c r="G24" s="18"/>
      <c r="H24" s="18"/>
      <c r="I24" s="18"/>
      <c r="J24" s="18"/>
      <c r="K24" s="18"/>
      <c r="L24" s="18"/>
      <c r="M24" s="43"/>
    </row>
    <row r="25" spans="3:20" x14ac:dyDescent="0.25">
      <c r="C25" s="42"/>
      <c r="D25" s="10" t="s">
        <v>12</v>
      </c>
      <c r="E25" s="2"/>
      <c r="F25" s="17">
        <f>SUM(F21*24/100*20)</f>
        <v>111096</v>
      </c>
      <c r="G25" s="18"/>
      <c r="H25" s="17">
        <f>SUM(H21*36/100*20)</f>
        <v>114948</v>
      </c>
      <c r="I25" s="18"/>
      <c r="J25" s="17">
        <f>SUM(J21*48/100*20)</f>
        <v>118848</v>
      </c>
      <c r="K25" s="18"/>
      <c r="L25" s="17">
        <f>SUM(L21*60/100*20)</f>
        <v>122820</v>
      </c>
      <c r="M25" s="43"/>
    </row>
    <row r="26" spans="3:20" ht="9" customHeight="1" x14ac:dyDescent="0.25">
      <c r="C26" s="42"/>
      <c r="D26" s="13"/>
      <c r="E26" s="2"/>
      <c r="F26" s="18"/>
      <c r="G26" s="18"/>
      <c r="H26" s="18"/>
      <c r="I26" s="18"/>
      <c r="J26" s="18"/>
      <c r="K26" s="18"/>
      <c r="L26" s="18"/>
      <c r="M26" s="43"/>
    </row>
    <row r="27" spans="3:20" x14ac:dyDescent="0.25">
      <c r="C27" s="42"/>
      <c r="D27" s="10" t="s">
        <v>13</v>
      </c>
      <c r="E27" s="2"/>
      <c r="F27" s="17">
        <f>SUM(F21*24-F25)</f>
        <v>444384</v>
      </c>
      <c r="G27" s="18"/>
      <c r="H27" s="17">
        <f>SUM(H21*36-H25)</f>
        <v>459792</v>
      </c>
      <c r="I27" s="18"/>
      <c r="J27" s="17">
        <f>SUM(J21*48-J25)</f>
        <v>475392</v>
      </c>
      <c r="K27" s="18"/>
      <c r="L27" s="17">
        <f>SUM(L21*60-L25)</f>
        <v>491280</v>
      </c>
      <c r="M27" s="43"/>
    </row>
    <row r="28" spans="3:20" x14ac:dyDescent="0.25">
      <c r="C28" s="42"/>
      <c r="E28" s="2"/>
      <c r="F28" s="2"/>
      <c r="G28" s="2"/>
      <c r="H28" s="2"/>
      <c r="I28" s="2"/>
      <c r="J28" s="2"/>
      <c r="K28" s="2"/>
      <c r="L28" s="2"/>
      <c r="M28" s="43"/>
      <c r="N28" s="12"/>
    </row>
    <row r="29" spans="3:20" x14ac:dyDescent="0.25">
      <c r="C29" s="42"/>
      <c r="D29" s="65"/>
      <c r="E29" s="65"/>
      <c r="F29" s="65"/>
      <c r="G29" s="65"/>
      <c r="H29" s="65"/>
      <c r="I29" s="65"/>
      <c r="J29" s="65"/>
      <c r="K29" s="65"/>
      <c r="L29" s="65"/>
      <c r="M29" s="43"/>
    </row>
    <row r="30" spans="3:20" s="1" customFormat="1" x14ac:dyDescent="0.25">
      <c r="C30" s="42"/>
      <c r="D30" s="65"/>
      <c r="E30" s="65"/>
      <c r="F30" s="65"/>
      <c r="G30" s="65"/>
      <c r="H30" s="65"/>
      <c r="I30" s="65"/>
      <c r="J30" s="65"/>
      <c r="K30" s="65"/>
      <c r="L30" s="65"/>
      <c r="M30" s="43"/>
      <c r="N30" s="3"/>
      <c r="O30" s="3"/>
      <c r="P30" s="4"/>
      <c r="Q30" s="4"/>
      <c r="R30" s="3"/>
      <c r="S30" s="3"/>
      <c r="T30" s="3"/>
    </row>
    <row r="31" spans="3:20" s="1" customFormat="1" x14ac:dyDescent="0.25">
      <c r="C31" s="42"/>
      <c r="D31" s="65"/>
      <c r="E31" s="65"/>
      <c r="F31" s="65"/>
      <c r="G31" s="65"/>
      <c r="H31" s="65"/>
      <c r="I31" s="65"/>
      <c r="J31" s="65"/>
      <c r="K31" s="65"/>
      <c r="L31" s="65"/>
      <c r="M31" s="43"/>
      <c r="N31" s="3"/>
      <c r="O31" s="3"/>
      <c r="P31" s="4"/>
      <c r="Q31" s="4"/>
      <c r="R31" s="3"/>
      <c r="S31" s="3"/>
      <c r="T31" s="3"/>
    </row>
    <row r="32" spans="3:20" s="1" customFormat="1" x14ac:dyDescent="0.25">
      <c r="C32" s="42"/>
      <c r="D32" s="41"/>
      <c r="E32" s="41"/>
      <c r="F32" s="41"/>
      <c r="G32" s="41"/>
      <c r="H32" s="41"/>
      <c r="I32" s="41"/>
      <c r="J32" s="41"/>
      <c r="K32" s="41"/>
      <c r="L32" s="41"/>
      <c r="M32" s="43"/>
      <c r="N32" s="3"/>
      <c r="O32" s="3"/>
      <c r="P32" s="4"/>
      <c r="Q32" s="4"/>
      <c r="R32" s="3"/>
      <c r="S32" s="3"/>
      <c r="T32" s="3"/>
    </row>
    <row r="33" spans="3:20" x14ac:dyDescent="0.25">
      <c r="C33" s="42"/>
      <c r="D33" s="52" t="s">
        <v>14</v>
      </c>
      <c r="E33" s="2"/>
      <c r="F33" s="2"/>
      <c r="G33" s="2"/>
      <c r="H33" s="2"/>
      <c r="I33" s="2"/>
      <c r="J33" s="2"/>
      <c r="K33" s="2"/>
      <c r="L33" s="2"/>
      <c r="M33" s="43"/>
    </row>
    <row r="34" spans="3:20" s="1" customFormat="1" x14ac:dyDescent="0.25">
      <c r="C34" s="42"/>
      <c r="D34" s="21" t="s">
        <v>15</v>
      </c>
      <c r="E34" s="2"/>
      <c r="F34" s="2"/>
      <c r="G34" s="2"/>
      <c r="H34" s="2"/>
      <c r="I34" s="2"/>
      <c r="J34" s="2"/>
      <c r="K34" s="2"/>
      <c r="L34" s="2"/>
      <c r="M34" s="43"/>
      <c r="N34" s="3"/>
      <c r="O34" s="3"/>
      <c r="P34" s="4"/>
      <c r="Q34" s="4"/>
      <c r="R34" s="3"/>
      <c r="S34" s="3"/>
      <c r="T34" s="3"/>
    </row>
    <row r="35" spans="3:20" s="1" customFormat="1" x14ac:dyDescent="0.25">
      <c r="C35" s="42"/>
      <c r="D35" s="22"/>
      <c r="E35" s="23"/>
      <c r="F35" s="23"/>
      <c r="G35" s="23"/>
      <c r="H35" s="24"/>
      <c r="I35" s="22"/>
      <c r="J35" s="23"/>
      <c r="K35" s="2"/>
      <c r="L35" s="2"/>
      <c r="M35" s="43"/>
      <c r="N35" s="3"/>
      <c r="O35" s="3"/>
      <c r="P35" s="4"/>
      <c r="Q35" s="4"/>
      <c r="R35" s="3"/>
      <c r="S35" s="3"/>
      <c r="T35" s="3"/>
    </row>
    <row r="36" spans="3:20" s="1" customFormat="1" ht="12.75" customHeight="1" x14ac:dyDescent="0.25">
      <c r="C36" s="42"/>
      <c r="D36" s="23"/>
      <c r="E36" s="23"/>
      <c r="F36" s="23"/>
      <c r="G36" s="23"/>
      <c r="H36" s="2"/>
      <c r="I36" s="23"/>
      <c r="J36" s="23"/>
      <c r="K36" s="2"/>
      <c r="L36" s="2"/>
      <c r="M36" s="43"/>
      <c r="N36" s="3"/>
      <c r="O36" s="3"/>
      <c r="P36" s="4"/>
      <c r="Q36" s="4"/>
      <c r="R36" s="3"/>
      <c r="S36" s="3"/>
      <c r="T36" s="3"/>
    </row>
    <row r="37" spans="3:20" s="1" customFormat="1" x14ac:dyDescent="0.25">
      <c r="C37" s="42"/>
      <c r="D37" s="23"/>
      <c r="E37" s="23"/>
      <c r="F37" s="23"/>
      <c r="G37" s="23"/>
      <c r="H37" s="2"/>
      <c r="I37" s="23"/>
      <c r="J37" s="23"/>
      <c r="K37" s="2"/>
      <c r="L37" s="2"/>
      <c r="M37" s="43"/>
      <c r="N37" s="3"/>
      <c r="O37" s="3"/>
      <c r="P37" s="4"/>
      <c r="Q37" s="4"/>
      <c r="R37" s="3"/>
      <c r="S37" s="3"/>
      <c r="T37" s="3"/>
    </row>
    <row r="38" spans="3:20" s="1" customFormat="1" x14ac:dyDescent="0.25">
      <c r="C38" s="42"/>
      <c r="D38" s="22"/>
      <c r="E38" s="23"/>
      <c r="F38" s="23"/>
      <c r="G38" s="23"/>
      <c r="H38" s="2"/>
      <c r="I38" s="22"/>
      <c r="J38" s="23"/>
      <c r="K38" s="2"/>
      <c r="L38" s="2"/>
      <c r="M38" s="43"/>
      <c r="N38" s="3"/>
      <c r="O38" s="3"/>
      <c r="P38" s="4"/>
      <c r="Q38" s="4"/>
      <c r="R38" s="3"/>
      <c r="S38" s="3"/>
      <c r="T38" s="3"/>
    </row>
    <row r="39" spans="3:20" s="1" customFormat="1" ht="11.25" customHeight="1" x14ac:dyDescent="0.25">
      <c r="C39" s="42"/>
      <c r="D39" s="23"/>
      <c r="E39" s="23"/>
      <c r="F39" s="23"/>
      <c r="G39" s="23"/>
      <c r="H39" s="2"/>
      <c r="I39" s="23"/>
      <c r="J39" s="23"/>
      <c r="K39" s="2"/>
      <c r="L39" s="2"/>
      <c r="M39" s="43"/>
      <c r="N39" s="3"/>
      <c r="O39" s="3"/>
      <c r="P39" s="4"/>
      <c r="Q39" s="4"/>
      <c r="R39" s="3"/>
      <c r="S39" s="3"/>
      <c r="T39" s="3"/>
    </row>
    <row r="40" spans="3:20" s="1" customFormat="1" x14ac:dyDescent="0.25">
      <c r="C40" s="42"/>
      <c r="D40" s="23"/>
      <c r="E40" s="23"/>
      <c r="F40" s="23"/>
      <c r="G40" s="23"/>
      <c r="H40" s="2"/>
      <c r="I40" s="23"/>
      <c r="J40" s="23"/>
      <c r="K40" s="2"/>
      <c r="L40" s="2"/>
      <c r="M40" s="43"/>
      <c r="N40" s="3"/>
      <c r="O40" s="3"/>
      <c r="P40" s="4"/>
      <c r="Q40" s="4"/>
      <c r="R40" s="3"/>
      <c r="S40" s="3"/>
      <c r="T40" s="3"/>
    </row>
    <row r="41" spans="3:20" s="1" customFormat="1" x14ac:dyDescent="0.25">
      <c r="C41" s="42"/>
      <c r="D41" s="22"/>
      <c r="E41" s="23"/>
      <c r="F41" s="23"/>
      <c r="G41" s="23"/>
      <c r="H41" s="2"/>
      <c r="I41" s="22"/>
      <c r="J41" s="23"/>
      <c r="K41" s="2"/>
      <c r="L41" s="2"/>
      <c r="M41" s="43"/>
      <c r="N41" s="3"/>
      <c r="O41" s="3"/>
      <c r="P41" s="4"/>
      <c r="Q41" s="4"/>
      <c r="R41" s="3"/>
      <c r="S41" s="3"/>
      <c r="T41" s="3"/>
    </row>
    <row r="42" spans="3:20" s="1" customFormat="1" ht="11.25" customHeight="1" x14ac:dyDescent="0.25">
      <c r="C42" s="42"/>
      <c r="D42" s="23"/>
      <c r="E42" s="23"/>
      <c r="F42" s="23"/>
      <c r="G42" s="23"/>
      <c r="H42" s="2"/>
      <c r="I42" s="23"/>
      <c r="J42" s="23"/>
      <c r="K42" s="2"/>
      <c r="L42" s="2"/>
      <c r="M42" s="43"/>
      <c r="N42" s="3"/>
      <c r="O42" s="3"/>
      <c r="P42" s="4"/>
      <c r="Q42" s="4"/>
      <c r="R42" s="3"/>
      <c r="S42" s="3"/>
      <c r="T42" s="3"/>
    </row>
    <row r="43" spans="3:20" s="1" customFormat="1" x14ac:dyDescent="0.25">
      <c r="C43" s="42"/>
      <c r="D43" s="2"/>
      <c r="E43" s="2"/>
      <c r="F43" s="2"/>
      <c r="G43" s="2"/>
      <c r="H43" s="2"/>
      <c r="I43" s="2"/>
      <c r="J43" s="2"/>
      <c r="K43" s="2"/>
      <c r="L43" s="2"/>
      <c r="M43" s="43"/>
      <c r="N43" s="3"/>
      <c r="O43" s="3"/>
      <c r="P43" s="4"/>
      <c r="Q43" s="4"/>
      <c r="R43" s="3"/>
      <c r="S43" s="3"/>
      <c r="T43" s="3"/>
    </row>
    <row r="44" spans="3:20" s="1" customFormat="1" ht="35.25" customHeight="1" x14ac:dyDescent="0.25">
      <c r="C44" s="42"/>
      <c r="D44" s="2"/>
      <c r="E44" s="2"/>
      <c r="F44" s="2"/>
      <c r="G44" s="2"/>
      <c r="H44" s="2"/>
      <c r="I44" s="2"/>
      <c r="J44" s="2"/>
      <c r="K44" s="2"/>
      <c r="L44" s="2"/>
      <c r="M44" s="43"/>
      <c r="N44" s="3"/>
      <c r="O44" s="3"/>
      <c r="P44" s="4"/>
      <c r="Q44" s="4"/>
      <c r="R44" s="3"/>
      <c r="S44" s="3"/>
      <c r="T44" s="3"/>
    </row>
    <row r="45" spans="3:20" s="1" customFormat="1" x14ac:dyDescent="0.25"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5"/>
      <c r="N45" s="3"/>
      <c r="O45" s="3"/>
      <c r="P45" s="4"/>
      <c r="Q45" s="4"/>
      <c r="R45" s="3"/>
      <c r="S45" s="3"/>
      <c r="T45" s="3"/>
    </row>
    <row r="46" spans="3:20" s="1" customFormat="1" x14ac:dyDescent="0.25">
      <c r="C46" s="53"/>
      <c r="D46" s="54"/>
      <c r="E46" s="54"/>
      <c r="F46" s="54"/>
      <c r="G46" s="54"/>
      <c r="H46" s="54"/>
      <c r="I46" s="54"/>
      <c r="J46" s="54"/>
      <c r="K46" s="54"/>
      <c r="L46" s="54"/>
      <c r="M46" s="55"/>
      <c r="N46" s="3"/>
      <c r="O46" s="3"/>
      <c r="P46" s="4"/>
      <c r="Q46" s="4"/>
      <c r="R46" s="3"/>
      <c r="S46" s="3"/>
      <c r="T46" s="3"/>
    </row>
    <row r="47" spans="3:20" s="1" customFormat="1" ht="33" customHeight="1" x14ac:dyDescent="0.25"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8"/>
      <c r="N47" s="3"/>
      <c r="O47" s="3"/>
      <c r="P47" s="4"/>
      <c r="Q47" s="4"/>
      <c r="R47" s="3"/>
      <c r="S47" s="3"/>
      <c r="T47" s="3"/>
    </row>
    <row r="48" spans="3:20" s="1" customFormat="1" x14ac:dyDescent="0.25">
      <c r="C48" s="2"/>
      <c r="D48" s="2"/>
      <c r="L48" s="2"/>
      <c r="M48" s="2"/>
      <c r="N48" s="3"/>
      <c r="O48" s="3"/>
      <c r="P48" s="4"/>
      <c r="Q48" s="4"/>
      <c r="R48" s="3"/>
      <c r="S48" s="3"/>
      <c r="T48" s="3"/>
    </row>
    <row r="49" spans="1:20" s="1" customFormat="1" x14ac:dyDescent="0.25">
      <c r="C49" s="2"/>
      <c r="D49" s="2"/>
      <c r="L49" s="2"/>
      <c r="M49" s="2"/>
      <c r="N49" s="3"/>
      <c r="O49" s="3"/>
      <c r="P49" s="4"/>
      <c r="Q49" s="4"/>
      <c r="R49" s="3"/>
      <c r="S49" s="3"/>
      <c r="T49" s="3"/>
    </row>
    <row r="50" spans="1:20" s="1" customFormat="1" x14ac:dyDescent="0.25">
      <c r="C50" s="2"/>
      <c r="D50" s="2"/>
      <c r="L50" s="2"/>
      <c r="M50" s="2"/>
      <c r="N50" s="3"/>
      <c r="O50" s="3"/>
      <c r="P50" s="4"/>
      <c r="Q50" s="4"/>
      <c r="R50" s="3"/>
      <c r="S50" s="3"/>
      <c r="T50" s="3"/>
    </row>
    <row r="51" spans="1:20" s="1" customFormat="1" x14ac:dyDescent="0.25">
      <c r="C51" s="2"/>
      <c r="D51" s="2"/>
      <c r="L51" s="2"/>
      <c r="M51" s="2"/>
      <c r="N51" s="3"/>
      <c r="O51" s="3"/>
      <c r="P51" s="4"/>
      <c r="Q51" s="4"/>
      <c r="R51" s="3"/>
      <c r="S51" s="3"/>
      <c r="T51" s="3"/>
    </row>
    <row r="52" spans="1:20" s="1" customForma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4"/>
      <c r="Q52" s="4"/>
      <c r="R52" s="3"/>
      <c r="S52" s="3"/>
      <c r="T52" s="3"/>
    </row>
    <row r="53" spans="1:20" s="1" customForma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4"/>
      <c r="Q53" s="4"/>
      <c r="R53" s="3"/>
      <c r="S53" s="3"/>
      <c r="T53" s="3"/>
    </row>
    <row r="54" spans="1:20" s="1" customForma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4"/>
      <c r="Q54" s="4"/>
      <c r="R54" s="3"/>
      <c r="S54" s="3"/>
      <c r="T54" s="3"/>
    </row>
    <row r="55" spans="1:20" s="1" customForma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4"/>
      <c r="Q55" s="4"/>
      <c r="R55" s="3"/>
      <c r="S55" s="3"/>
      <c r="T55" s="3"/>
    </row>
    <row r="56" spans="1:20" s="1" customFormat="1" hidden="1" x14ac:dyDescent="0.25">
      <c r="B56" s="2"/>
      <c r="C56" s="2"/>
      <c r="D56" s="2"/>
      <c r="E56" s="2"/>
      <c r="F56" s="2">
        <f>ROUND(IF(F15&lt;=15000, F59, IF(F15&lt;=25000, F60, IF(F15&lt;=55000, F61, F62))),2)</f>
        <v>23145</v>
      </c>
      <c r="G56" s="2"/>
      <c r="H56" s="2">
        <f>ROUND(IF(F15&lt;=15000, H59, IF(F15&lt;=25000, H60, IF(F15&lt;=55000, H61, H62))),2)</f>
        <v>15965</v>
      </c>
      <c r="I56" s="2"/>
      <c r="J56" s="2">
        <f>ROUND(IF(F15&lt;=15000, J59, IF(F15&lt;=25000, J60, IF(F15&lt;=55000, J61, J62))),2)</f>
        <v>12380</v>
      </c>
      <c r="K56" s="2"/>
      <c r="L56" s="2">
        <f>ROUND(IF(F15&lt;=15000, L59, IF(F15&lt;=25000, L60, IF(F15&lt;=55000, L61, L62))),2)</f>
        <v>10235</v>
      </c>
      <c r="M56" s="2"/>
      <c r="N56" s="3"/>
      <c r="O56" s="3"/>
      <c r="P56" s="4"/>
      <c r="Q56" s="4"/>
      <c r="R56" s="3"/>
      <c r="S56" s="3"/>
      <c r="T56" s="3"/>
    </row>
    <row r="57" spans="1:20" s="1" customFormat="1" hidden="1" x14ac:dyDescent="0.25">
      <c r="C57" s="2"/>
      <c r="D57" s="2"/>
      <c r="F57" s="1" t="s">
        <v>28</v>
      </c>
      <c r="L57" s="2"/>
      <c r="M57" s="2"/>
      <c r="N57" s="3"/>
      <c r="O57" s="3"/>
      <c r="P57" s="4"/>
      <c r="Q57" s="4"/>
      <c r="R57" s="3"/>
      <c r="S57" s="3"/>
      <c r="T57" s="3"/>
    </row>
    <row r="58" spans="1:20" s="1" customFormat="1" hidden="1" x14ac:dyDescent="0.25">
      <c r="C58" s="2"/>
      <c r="D58" s="2" t="s">
        <v>24</v>
      </c>
      <c r="F58" s="1" t="s">
        <v>17</v>
      </c>
      <c r="H58" s="1" t="s">
        <v>18</v>
      </c>
      <c r="J58" s="1" t="s">
        <v>19</v>
      </c>
      <c r="L58" s="2" t="s">
        <v>20</v>
      </c>
      <c r="M58" s="2"/>
      <c r="N58" s="3"/>
      <c r="O58" s="3"/>
      <c r="P58" s="4"/>
      <c r="Q58" s="4"/>
      <c r="R58" s="3"/>
      <c r="S58" s="3"/>
      <c r="T58" s="3"/>
    </row>
    <row r="59" spans="1:20" s="1" customFormat="1" hidden="1" x14ac:dyDescent="0.25">
      <c r="C59" s="2"/>
      <c r="D59" s="25" t="s">
        <v>23</v>
      </c>
      <c r="F59" s="26">
        <f>SUM(F15*F65/1000)</f>
        <v>23580</v>
      </c>
      <c r="H59" s="26">
        <f>SUM(F15*H65/1000)</f>
        <v>16415</v>
      </c>
      <c r="J59" s="26">
        <f>SUM(F15*J65/1000)</f>
        <v>12845</v>
      </c>
      <c r="L59" s="18">
        <f>SUM(F15*L65/1000)</f>
        <v>10715</v>
      </c>
      <c r="M59" s="2"/>
      <c r="N59" s="3"/>
      <c r="O59" s="3"/>
      <c r="P59" s="4"/>
      <c r="Q59" s="4"/>
      <c r="R59" s="3"/>
      <c r="S59" s="3"/>
      <c r="T59" s="3"/>
    </row>
    <row r="60" spans="1:20" s="1" customFormat="1" hidden="1" x14ac:dyDescent="0.25">
      <c r="C60" s="2"/>
      <c r="D60" s="25" t="s">
        <v>29</v>
      </c>
      <c r="F60" s="26">
        <f>SUM(F15*F66/1000)</f>
        <v>23360</v>
      </c>
      <c r="H60" s="26">
        <f>SUM(F15*H66/1000)</f>
        <v>16184.999999999998</v>
      </c>
      <c r="J60" s="26">
        <f>SUM(F15*J66/1000)</f>
        <v>12610</v>
      </c>
      <c r="L60" s="18">
        <f>SUM(F15*L66/1000)</f>
        <v>10475</v>
      </c>
      <c r="M60" s="2"/>
      <c r="N60" s="3"/>
      <c r="O60" s="3"/>
      <c r="P60" s="4"/>
      <c r="Q60" s="4"/>
      <c r="R60" s="3"/>
      <c r="S60" s="3"/>
      <c r="T60" s="3"/>
    </row>
    <row r="61" spans="1:20" s="1" customFormat="1" hidden="1" x14ac:dyDescent="0.25">
      <c r="C61" s="2"/>
      <c r="D61" s="25" t="s">
        <v>30</v>
      </c>
      <c r="F61" s="26">
        <f>SUM(F15*F67/1000)</f>
        <v>23145</v>
      </c>
      <c r="H61" s="26">
        <f>SUM(F15*H67/1000)</f>
        <v>15965</v>
      </c>
      <c r="J61" s="26">
        <f>SUM(F15*J67/1000)</f>
        <v>12380</v>
      </c>
      <c r="L61" s="18">
        <f>SUM(F15*L67/1000)</f>
        <v>10235</v>
      </c>
      <c r="M61" s="2"/>
      <c r="N61" s="3"/>
      <c r="O61" s="3"/>
      <c r="P61" s="4"/>
      <c r="Q61" s="4"/>
      <c r="R61" s="3"/>
      <c r="S61" s="3"/>
      <c r="T61" s="3"/>
    </row>
    <row r="62" spans="1:20" s="1" customFormat="1" hidden="1" x14ac:dyDescent="0.25">
      <c r="C62" s="2"/>
      <c r="D62" s="25" t="s">
        <v>21</v>
      </c>
      <c r="F62" s="26">
        <f>SUM(F15*F68/1000)</f>
        <v>23145</v>
      </c>
      <c r="H62" s="26">
        <f>SUM(F15*H68/1000)</f>
        <v>15965</v>
      </c>
      <c r="J62" s="26">
        <f>SUM(F15*J68/1000)</f>
        <v>12380</v>
      </c>
      <c r="L62" s="18">
        <f>SUM(F15*L68/1000)</f>
        <v>10235</v>
      </c>
      <c r="M62" s="2"/>
      <c r="N62" s="3"/>
      <c r="O62" s="3"/>
      <c r="P62" s="4"/>
      <c r="Q62" s="4"/>
      <c r="R62" s="3"/>
      <c r="S62" s="3"/>
      <c r="T62" s="3"/>
    </row>
    <row r="63" spans="1:20" s="1" customFormat="1" hidden="1" x14ac:dyDescent="0.25">
      <c r="B63" s="27"/>
      <c r="C63" s="25"/>
      <c r="D63" s="25"/>
      <c r="E63" s="27"/>
      <c r="F63" s="27"/>
      <c r="G63" s="27"/>
      <c r="H63" s="27"/>
      <c r="I63" s="27"/>
      <c r="J63" s="27"/>
      <c r="K63" s="27"/>
      <c r="L63" s="25"/>
      <c r="M63" s="2"/>
      <c r="N63" s="3"/>
      <c r="O63" s="3"/>
      <c r="P63" s="4"/>
      <c r="Q63" s="4"/>
      <c r="R63" s="3"/>
      <c r="S63" s="3"/>
      <c r="T63" s="3"/>
    </row>
    <row r="64" spans="1:20" s="30" customFormat="1" hidden="1" x14ac:dyDescent="0.25">
      <c r="A64" s="27"/>
      <c r="B64" s="27"/>
      <c r="C64" s="25"/>
      <c r="D64" s="25" t="s">
        <v>25</v>
      </c>
      <c r="E64" s="27"/>
      <c r="F64" s="27"/>
      <c r="G64" s="27"/>
      <c r="H64" s="27"/>
      <c r="I64" s="27"/>
      <c r="J64" s="27"/>
      <c r="K64" s="27"/>
      <c r="L64" s="25"/>
      <c r="M64" s="25"/>
      <c r="N64" s="28"/>
      <c r="O64" s="28"/>
      <c r="P64" s="29"/>
      <c r="Q64" s="29"/>
      <c r="R64" s="28"/>
      <c r="S64" s="28"/>
      <c r="T64" s="28"/>
    </row>
    <row r="65" spans="1:20" s="30" customFormat="1" hidden="1" x14ac:dyDescent="0.25">
      <c r="A65" s="27"/>
      <c r="B65" s="27"/>
      <c r="C65" s="25"/>
      <c r="D65" s="31" t="s">
        <v>23</v>
      </c>
      <c r="E65" s="32"/>
      <c r="F65" s="32">
        <v>47.16</v>
      </c>
      <c r="G65" s="32">
        <v>32.83</v>
      </c>
      <c r="H65" s="32">
        <v>32.83</v>
      </c>
      <c r="I65" s="32"/>
      <c r="J65" s="32">
        <v>25.69</v>
      </c>
      <c r="K65" s="32"/>
      <c r="L65" s="31">
        <v>21.43</v>
      </c>
      <c r="M65" s="25"/>
      <c r="N65" s="28"/>
      <c r="O65" s="28"/>
      <c r="P65" s="29"/>
      <c r="Q65" s="29"/>
      <c r="R65" s="28"/>
      <c r="S65" s="28"/>
      <c r="T65" s="28"/>
    </row>
    <row r="66" spans="1:20" s="30" customFormat="1" hidden="1" x14ac:dyDescent="0.25">
      <c r="A66" s="27"/>
      <c r="B66" s="27" t="s">
        <v>26</v>
      </c>
      <c r="C66" s="25"/>
      <c r="D66" s="31" t="s">
        <v>29</v>
      </c>
      <c r="E66" s="32"/>
      <c r="F66" s="32">
        <v>46.72</v>
      </c>
      <c r="G66" s="32"/>
      <c r="H66" s="32">
        <v>32.369999999999997</v>
      </c>
      <c r="I66" s="32"/>
      <c r="J66" s="32">
        <v>25.22</v>
      </c>
      <c r="K66" s="32"/>
      <c r="L66" s="31">
        <v>20.95</v>
      </c>
      <c r="M66" s="25"/>
      <c r="N66" s="28"/>
      <c r="O66" s="28"/>
      <c r="P66" s="29"/>
      <c r="Q66" s="29"/>
      <c r="R66" s="28"/>
      <c r="S66" s="28"/>
      <c r="T66" s="28"/>
    </row>
    <row r="67" spans="1:20" s="30" customFormat="1" hidden="1" x14ac:dyDescent="0.25">
      <c r="A67" s="27"/>
      <c r="B67" s="27"/>
      <c r="C67" s="25"/>
      <c r="D67" s="31" t="s">
        <v>30</v>
      </c>
      <c r="E67" s="32"/>
      <c r="F67" s="32">
        <v>46.29</v>
      </c>
      <c r="G67" s="32"/>
      <c r="H67" s="32">
        <v>31.93</v>
      </c>
      <c r="I67" s="32"/>
      <c r="J67" s="32">
        <v>24.76</v>
      </c>
      <c r="K67" s="32"/>
      <c r="L67" s="31">
        <v>20.47</v>
      </c>
      <c r="M67" s="25"/>
      <c r="N67" s="28"/>
      <c r="O67" s="28"/>
      <c r="P67" s="29"/>
      <c r="Q67" s="29"/>
      <c r="R67" s="28"/>
      <c r="S67" s="28"/>
      <c r="T67" s="28"/>
    </row>
    <row r="68" spans="1:20" s="30" customFormat="1" hidden="1" x14ac:dyDescent="0.25">
      <c r="A68" s="27"/>
      <c r="B68" s="27"/>
      <c r="C68" s="25"/>
      <c r="D68" s="31" t="s">
        <v>21</v>
      </c>
      <c r="E68" s="32"/>
      <c r="F68" s="32">
        <v>46.29</v>
      </c>
      <c r="G68" s="32"/>
      <c r="H68" s="32">
        <v>31.93</v>
      </c>
      <c r="I68" s="32"/>
      <c r="J68" s="32">
        <v>24.76</v>
      </c>
      <c r="K68" s="32"/>
      <c r="L68" s="31">
        <v>20.47</v>
      </c>
      <c r="M68" s="25"/>
      <c r="N68" s="28"/>
      <c r="O68" s="28"/>
      <c r="P68" s="29"/>
      <c r="Q68" s="29"/>
      <c r="R68" s="28"/>
      <c r="S68" s="28"/>
      <c r="T68" s="28"/>
    </row>
    <row r="69" spans="1:20" s="30" customFormat="1" hidden="1" x14ac:dyDescent="0.25">
      <c r="A69" s="27"/>
      <c r="B69" s="27"/>
      <c r="D69" s="27"/>
      <c r="E69" s="27"/>
      <c r="F69" s="27"/>
      <c r="G69" s="27"/>
      <c r="H69" s="27"/>
      <c r="I69" s="27"/>
      <c r="J69" s="27"/>
      <c r="K69" s="27"/>
      <c r="L69" s="27"/>
      <c r="M69" s="25"/>
      <c r="N69" s="28"/>
      <c r="O69" s="28"/>
      <c r="P69" s="29"/>
      <c r="Q69" s="29"/>
      <c r="R69" s="28"/>
      <c r="S69" s="28"/>
      <c r="T69" s="28"/>
    </row>
    <row r="70" spans="1:20" s="30" customFormat="1" hidden="1" x14ac:dyDescent="0.25">
      <c r="A70" s="27"/>
      <c r="B70" s="27"/>
      <c r="C70" s="25"/>
      <c r="D70" s="25"/>
      <c r="E70" s="27"/>
      <c r="F70" s="33">
        <f>ROUND(IF(F15&lt;=15000, F73, IF(F15&lt;=25000, F74, IF(F15&lt;=55000, F75, F76))),2)</f>
        <v>23920</v>
      </c>
      <c r="G70" s="34"/>
      <c r="H70" s="33">
        <f>ROUND(IF(F15&lt;=15000, H73, IF(F15&lt;=25000, H74, IF(F15&lt;=55000, H75, H76))),2)</f>
        <v>16615</v>
      </c>
      <c r="I70" s="34"/>
      <c r="J70" s="34">
        <f>ROUND(IF(F15&lt;=15000, J73, IF(F15&lt;=25000, J74, IF(F15&lt;=55000, J75, J76))),2)</f>
        <v>12970</v>
      </c>
      <c r="K70" s="34"/>
      <c r="L70" s="34">
        <f>ROUND(IF(F15&lt;=15000, L73, IF(F15&lt;=25000, L74, IF(F15&lt;=55000, L75, L76))),2)</f>
        <v>10800</v>
      </c>
      <c r="M70" s="25"/>
      <c r="N70" s="28"/>
      <c r="O70" s="28"/>
      <c r="P70" s="29"/>
      <c r="Q70" s="29"/>
      <c r="R70" s="28"/>
      <c r="S70" s="28"/>
      <c r="T70" s="28"/>
    </row>
    <row r="71" spans="1:20" s="30" customFormat="1" hidden="1" x14ac:dyDescent="0.25">
      <c r="A71" s="27"/>
      <c r="B71" s="27"/>
      <c r="C71" s="25"/>
      <c r="D71" s="25"/>
      <c r="E71" s="27"/>
      <c r="F71" s="33" t="s">
        <v>16</v>
      </c>
      <c r="G71" s="34"/>
      <c r="H71" s="34"/>
      <c r="I71" s="34"/>
      <c r="J71" s="34"/>
      <c r="K71" s="34"/>
      <c r="L71" s="34"/>
      <c r="M71" s="25"/>
      <c r="N71" s="28"/>
      <c r="O71" s="28"/>
      <c r="P71" s="29"/>
      <c r="Q71" s="29"/>
      <c r="R71" s="28"/>
      <c r="S71" s="28"/>
      <c r="T71" s="28"/>
    </row>
    <row r="72" spans="1:20" s="30" customFormat="1" hidden="1" x14ac:dyDescent="0.25">
      <c r="A72" s="27"/>
      <c r="B72" s="27"/>
      <c r="C72" s="25"/>
      <c r="D72" s="35" t="s">
        <v>24</v>
      </c>
      <c r="E72" s="27"/>
      <c r="F72" s="33" t="s">
        <v>17</v>
      </c>
      <c r="G72" s="34"/>
      <c r="H72" s="33" t="s">
        <v>18</v>
      </c>
      <c r="I72" s="34"/>
      <c r="J72" s="34" t="s">
        <v>19</v>
      </c>
      <c r="K72" s="34"/>
      <c r="L72" s="34" t="s">
        <v>20</v>
      </c>
      <c r="M72" s="25"/>
      <c r="N72" s="28"/>
      <c r="O72" s="28"/>
      <c r="P72" s="29"/>
      <c r="Q72" s="29"/>
      <c r="R72" s="28"/>
      <c r="S72" s="28"/>
      <c r="T72" s="28"/>
    </row>
    <row r="73" spans="1:20" s="30" customFormat="1" hidden="1" x14ac:dyDescent="0.25">
      <c r="A73" s="27"/>
      <c r="B73" s="27"/>
      <c r="C73" s="25"/>
      <c r="D73" s="36" t="s">
        <v>23</v>
      </c>
      <c r="E73" s="27"/>
      <c r="F73" s="33">
        <f>SUM(F15*F79/1000)</f>
        <v>25635</v>
      </c>
      <c r="G73" s="34"/>
      <c r="H73" s="33">
        <f>SUM(F15*H79/1000)</f>
        <v>18085</v>
      </c>
      <c r="I73" s="34"/>
      <c r="J73" s="34">
        <f>SUM(F15*J79/1000)</f>
        <v>14340</v>
      </c>
      <c r="K73" s="34"/>
      <c r="L73" s="34">
        <f>SUM(F15*L79/1000)</f>
        <v>12115</v>
      </c>
      <c r="M73" s="25"/>
      <c r="N73" s="28"/>
      <c r="O73" s="28"/>
      <c r="P73" s="29"/>
      <c r="Q73" s="29"/>
      <c r="R73" s="28"/>
      <c r="S73" s="28"/>
      <c r="T73" s="28"/>
    </row>
    <row r="74" spans="1:20" s="30" customFormat="1" hidden="1" x14ac:dyDescent="0.25">
      <c r="A74" s="27"/>
      <c r="B74" s="27"/>
      <c r="C74" s="25"/>
      <c r="D74" s="25" t="s">
        <v>29</v>
      </c>
      <c r="E74" s="27"/>
      <c r="F74" s="33">
        <f>SUM(F15*F80/1000)</f>
        <v>24940</v>
      </c>
      <c r="G74" s="34"/>
      <c r="H74" s="33">
        <f>SUM(F15*H80/1000)</f>
        <v>17520</v>
      </c>
      <c r="I74" s="34"/>
      <c r="J74" s="34">
        <f>SUM(F15*J80/1000)</f>
        <v>13830</v>
      </c>
      <c r="K74" s="34"/>
      <c r="L74" s="34">
        <f>SUM(F15*L80/1000)</f>
        <v>11635</v>
      </c>
      <c r="M74" s="25"/>
      <c r="N74" s="28"/>
      <c r="O74" s="28"/>
      <c r="P74" s="29"/>
      <c r="Q74" s="29"/>
      <c r="R74" s="28"/>
      <c r="S74" s="28"/>
      <c r="T74" s="28"/>
    </row>
    <row r="75" spans="1:20" s="30" customFormat="1" hidden="1" x14ac:dyDescent="0.25">
      <c r="A75" s="27"/>
      <c r="B75" s="27"/>
      <c r="C75" s="25"/>
      <c r="D75" s="25" t="s">
        <v>30</v>
      </c>
      <c r="E75" s="27"/>
      <c r="F75" s="33">
        <f>SUM(F15*F81/1000)</f>
        <v>23920</v>
      </c>
      <c r="G75" s="34"/>
      <c r="H75" s="33">
        <f>SUM(F15*H81/1000)</f>
        <v>16614.999999999996</v>
      </c>
      <c r="I75" s="34"/>
      <c r="J75" s="34">
        <f>SUM(F15*J81/1000)</f>
        <v>12970</v>
      </c>
      <c r="K75" s="34"/>
      <c r="L75" s="34">
        <f>SUM(F15*L81/1000)</f>
        <v>10800</v>
      </c>
      <c r="M75" s="25"/>
      <c r="N75" s="28"/>
      <c r="O75" s="28"/>
      <c r="P75" s="29"/>
      <c r="Q75" s="29"/>
      <c r="R75" s="28"/>
      <c r="S75" s="28"/>
      <c r="T75" s="28"/>
    </row>
    <row r="76" spans="1:20" s="30" customFormat="1" hidden="1" x14ac:dyDescent="0.25">
      <c r="A76" s="27"/>
      <c r="B76" s="27"/>
      <c r="C76" s="25"/>
      <c r="D76" s="25" t="s">
        <v>21</v>
      </c>
      <c r="E76" s="27"/>
      <c r="F76" s="33">
        <f>SUM(F15*F82/1000)</f>
        <v>23920</v>
      </c>
      <c r="G76" s="34"/>
      <c r="H76" s="33">
        <f>SUM(F15*H82/1000)</f>
        <v>16614.999999999996</v>
      </c>
      <c r="I76" s="34"/>
      <c r="J76" s="34">
        <f>SUM(F15*J82/1000)</f>
        <v>12970</v>
      </c>
      <c r="K76" s="34"/>
      <c r="L76" s="34">
        <f>SUM(F15*L82/1000)</f>
        <v>10800</v>
      </c>
      <c r="M76" s="25"/>
      <c r="N76" s="28"/>
      <c r="O76" s="28"/>
      <c r="P76" s="29"/>
      <c r="Q76" s="29"/>
      <c r="R76" s="28"/>
      <c r="S76" s="28"/>
      <c r="T76" s="28"/>
    </row>
    <row r="77" spans="1:20" s="30" customFormat="1" hidden="1" x14ac:dyDescent="0.25">
      <c r="A77" s="27"/>
      <c r="B77" s="27"/>
      <c r="C77" s="25"/>
      <c r="D77" s="25"/>
      <c r="E77" s="27"/>
      <c r="F77" s="33"/>
      <c r="G77" s="34"/>
      <c r="H77" s="33"/>
      <c r="I77" s="34"/>
      <c r="J77" s="34"/>
      <c r="K77" s="34"/>
      <c r="L77" s="34"/>
      <c r="M77" s="25"/>
      <c r="N77" s="28"/>
      <c r="O77" s="28"/>
      <c r="P77" s="29"/>
      <c r="Q77" s="29"/>
      <c r="R77" s="28"/>
      <c r="S77" s="28"/>
      <c r="T77" s="28"/>
    </row>
    <row r="78" spans="1:20" s="30" customFormat="1" hidden="1" x14ac:dyDescent="0.25">
      <c r="A78" s="27"/>
      <c r="B78" s="27"/>
      <c r="C78" s="25"/>
      <c r="D78" s="37" t="s">
        <v>25</v>
      </c>
      <c r="E78" s="32"/>
      <c r="F78" s="38"/>
      <c r="G78" s="39"/>
      <c r="H78" s="38"/>
      <c r="I78" s="39"/>
      <c r="J78" s="39"/>
      <c r="K78" s="39"/>
      <c r="L78" s="39"/>
      <c r="M78" s="25"/>
      <c r="N78" s="28"/>
      <c r="O78" s="28"/>
      <c r="P78" s="29"/>
      <c r="Q78" s="29"/>
      <c r="R78" s="28"/>
      <c r="S78" s="28"/>
      <c r="T78" s="28"/>
    </row>
    <row r="79" spans="1:20" s="30" customFormat="1" hidden="1" x14ac:dyDescent="0.25">
      <c r="A79" s="27"/>
      <c r="B79" s="27"/>
      <c r="C79" s="25"/>
      <c r="D79" s="40" t="s">
        <v>23</v>
      </c>
      <c r="E79" s="32"/>
      <c r="F79" s="38">
        <v>51.27</v>
      </c>
      <c r="G79" s="39"/>
      <c r="H79" s="38">
        <v>36.17</v>
      </c>
      <c r="I79" s="39"/>
      <c r="J79" s="39">
        <v>28.68</v>
      </c>
      <c r="K79" s="39"/>
      <c r="L79" s="39">
        <v>24.23</v>
      </c>
      <c r="M79" s="25"/>
      <c r="N79" s="28"/>
      <c r="O79" s="28"/>
      <c r="P79" s="29"/>
      <c r="Q79" s="29"/>
      <c r="R79" s="28"/>
      <c r="S79" s="28"/>
      <c r="T79" s="28"/>
    </row>
    <row r="80" spans="1:20" s="30" customFormat="1" hidden="1" x14ac:dyDescent="0.25">
      <c r="A80" s="27"/>
      <c r="B80" s="27" t="s">
        <v>26</v>
      </c>
      <c r="C80" s="25"/>
      <c r="D80" s="31" t="s">
        <v>29</v>
      </c>
      <c r="E80" s="32"/>
      <c r="F80" s="38">
        <v>49.88</v>
      </c>
      <c r="G80" s="32"/>
      <c r="H80" s="38">
        <v>35.04</v>
      </c>
      <c r="I80" s="32"/>
      <c r="J80" s="39">
        <v>27.66</v>
      </c>
      <c r="K80" s="32"/>
      <c r="L80" s="39">
        <v>23.27</v>
      </c>
      <c r="M80" s="25"/>
      <c r="N80" s="28"/>
      <c r="O80" s="28"/>
      <c r="P80" s="29"/>
      <c r="Q80" s="29"/>
      <c r="R80" s="28"/>
      <c r="S80" s="28"/>
      <c r="T80" s="28"/>
    </row>
    <row r="81" spans="1:20" s="30" customFormat="1" hidden="1" x14ac:dyDescent="0.25">
      <c r="A81" s="27"/>
      <c r="B81" s="27"/>
      <c r="C81" s="25"/>
      <c r="D81" s="31" t="s">
        <v>30</v>
      </c>
      <c r="E81" s="32"/>
      <c r="F81" s="32">
        <v>47.84</v>
      </c>
      <c r="G81" s="32"/>
      <c r="H81" s="32">
        <v>33.229999999999997</v>
      </c>
      <c r="I81" s="32"/>
      <c r="J81" s="32">
        <v>25.94</v>
      </c>
      <c r="K81" s="32"/>
      <c r="L81" s="31">
        <v>21.6</v>
      </c>
      <c r="M81" s="25"/>
      <c r="N81" s="28"/>
      <c r="O81" s="28"/>
      <c r="P81" s="29"/>
      <c r="Q81" s="29"/>
      <c r="R81" s="28"/>
      <c r="S81" s="28"/>
      <c r="T81" s="28"/>
    </row>
    <row r="82" spans="1:20" s="30" customFormat="1" hidden="1" x14ac:dyDescent="0.25">
      <c r="A82" s="27"/>
      <c r="B82" s="27"/>
      <c r="C82" s="25"/>
      <c r="D82" s="31" t="s">
        <v>21</v>
      </c>
      <c r="E82" s="32"/>
      <c r="F82" s="32">
        <v>47.84</v>
      </c>
      <c r="G82" s="32"/>
      <c r="H82" s="32">
        <v>33.229999999999997</v>
      </c>
      <c r="I82" s="32"/>
      <c r="J82" s="32">
        <v>25.94</v>
      </c>
      <c r="K82" s="32"/>
      <c r="L82" s="31">
        <v>21.6</v>
      </c>
      <c r="M82" s="25"/>
      <c r="N82" s="28"/>
      <c r="O82" s="28"/>
      <c r="P82" s="29"/>
      <c r="Q82" s="29"/>
      <c r="R82" s="28"/>
      <c r="S82" s="28"/>
      <c r="T82" s="28"/>
    </row>
    <row r="83" spans="1:20" s="30" customFormat="1" hidden="1" x14ac:dyDescent="0.25">
      <c r="A83" s="27"/>
      <c r="B83" s="27"/>
      <c r="C83" s="25"/>
      <c r="D83" s="25"/>
      <c r="E83" s="27"/>
      <c r="F83" s="27"/>
      <c r="G83" s="27"/>
      <c r="H83" s="27"/>
      <c r="I83" s="27"/>
      <c r="J83" s="27"/>
      <c r="K83" s="27"/>
      <c r="L83" s="25"/>
      <c r="M83" s="25"/>
      <c r="N83" s="28"/>
      <c r="O83" s="28"/>
      <c r="P83" s="29"/>
      <c r="Q83" s="29"/>
      <c r="R83" s="28"/>
      <c r="S83" s="28"/>
      <c r="T83" s="28"/>
    </row>
    <row r="84" spans="1:20" s="30" customFormat="1" hidden="1" x14ac:dyDescent="0.25">
      <c r="A84" s="27"/>
      <c r="B84" s="27"/>
      <c r="C84" s="25"/>
      <c r="D84" s="25"/>
      <c r="E84" s="27"/>
      <c r="F84" s="34">
        <f>ROUND(IF(F15&lt;=15000, F87, IF(F15&lt;=25000, F88, IF(F15&lt;=55000, F89, F90))),2)</f>
        <v>25850</v>
      </c>
      <c r="G84" s="34"/>
      <c r="H84" s="34">
        <f>ROUND(IF(F15&lt;=15000, H87, IF(F15&lt;=25000, H88, IF(F15&lt;=55000, H89, H90))),2)</f>
        <v>18560</v>
      </c>
      <c r="I84" s="34"/>
      <c r="J84" s="34">
        <f>ROUND(IF(F15&lt;=15000, J87, IF(F15&lt;=25000, J88, IF(F15&lt;=55000, J89, J90))),2)</f>
        <v>14965</v>
      </c>
      <c r="K84" s="34"/>
      <c r="L84" s="33">
        <f>ROUND(IF(F15&lt;=15000, L87, IF(F15&lt;=25000, L88, IF(F15&lt;=55000, L89, L90))),2)</f>
        <v>12840</v>
      </c>
      <c r="M84" s="25"/>
      <c r="N84" s="28"/>
      <c r="O84" s="28"/>
      <c r="P84" s="29"/>
      <c r="Q84" s="29"/>
      <c r="R84" s="28"/>
      <c r="S84" s="28"/>
      <c r="T84" s="28"/>
    </row>
    <row r="85" spans="1:20" s="30" customFormat="1" hidden="1" x14ac:dyDescent="0.25">
      <c r="A85" s="27"/>
      <c r="B85" s="27"/>
      <c r="C85" s="25"/>
      <c r="D85" s="25"/>
      <c r="E85" s="27"/>
      <c r="F85" s="34" t="s">
        <v>22</v>
      </c>
      <c r="G85" s="34"/>
      <c r="H85" s="34"/>
      <c r="I85" s="34"/>
      <c r="J85" s="34"/>
      <c r="K85" s="34"/>
      <c r="L85" s="33"/>
      <c r="M85" s="25"/>
      <c r="N85" s="28"/>
      <c r="O85" s="28"/>
      <c r="P85" s="29"/>
      <c r="Q85" s="29"/>
      <c r="R85" s="28"/>
      <c r="S85" s="28"/>
      <c r="T85" s="28"/>
    </row>
    <row r="86" spans="1:20" s="30" customFormat="1" hidden="1" x14ac:dyDescent="0.25">
      <c r="A86" s="27"/>
      <c r="B86" s="27"/>
      <c r="C86" s="25"/>
      <c r="D86" s="25" t="s">
        <v>24</v>
      </c>
      <c r="E86" s="27"/>
      <c r="F86" s="34" t="s">
        <v>17</v>
      </c>
      <c r="G86" s="34"/>
      <c r="H86" s="34" t="s">
        <v>18</v>
      </c>
      <c r="I86" s="34"/>
      <c r="J86" s="34" t="s">
        <v>19</v>
      </c>
      <c r="K86" s="34"/>
      <c r="L86" s="33" t="s">
        <v>20</v>
      </c>
      <c r="M86" s="25"/>
      <c r="N86" s="28"/>
      <c r="O86" s="28"/>
      <c r="P86" s="29"/>
      <c r="Q86" s="29"/>
      <c r="R86" s="28"/>
      <c r="S86" s="28"/>
      <c r="T86" s="28"/>
    </row>
    <row r="87" spans="1:20" s="30" customFormat="1" hidden="1" x14ac:dyDescent="0.25">
      <c r="A87" s="27"/>
      <c r="B87" s="27"/>
      <c r="C87" s="25"/>
      <c r="D87" s="25" t="s">
        <v>23</v>
      </c>
      <c r="E87" s="27"/>
      <c r="F87" s="34">
        <f>SUM(F15*F93/1000)</f>
        <v>26805</v>
      </c>
      <c r="G87" s="34"/>
      <c r="H87" s="34">
        <f>SUM(F15*H93/1000)</f>
        <v>19500</v>
      </c>
      <c r="I87" s="34"/>
      <c r="J87" s="34">
        <f>SUM(F15*J93/1000)</f>
        <v>15775</v>
      </c>
      <c r="K87" s="34"/>
      <c r="L87" s="33">
        <f>SUM(F15*L93/1000)</f>
        <v>13635</v>
      </c>
      <c r="M87" s="25"/>
      <c r="N87" s="28"/>
      <c r="O87" s="28"/>
      <c r="P87" s="29"/>
      <c r="Q87" s="29"/>
      <c r="R87" s="28"/>
      <c r="S87" s="28"/>
      <c r="T87" s="28"/>
    </row>
    <row r="88" spans="1:20" s="30" customFormat="1" hidden="1" x14ac:dyDescent="0.25">
      <c r="A88" s="27"/>
      <c r="B88" s="27"/>
      <c r="C88" s="25"/>
      <c r="D88" s="25" t="s">
        <v>29</v>
      </c>
      <c r="E88" s="27"/>
      <c r="F88" s="34">
        <f>SUM(F15*F94/1000)</f>
        <v>26250</v>
      </c>
      <c r="G88" s="34"/>
      <c r="H88" s="34">
        <f>SUM(F15*H94/1000)</f>
        <v>19000</v>
      </c>
      <c r="I88" s="34"/>
      <c r="J88" s="34">
        <f>SUM(F15*J94/1000)</f>
        <v>15250</v>
      </c>
      <c r="K88" s="34"/>
      <c r="L88" s="33">
        <f>SUM(F15*L94/1000)</f>
        <v>13350</v>
      </c>
      <c r="M88" s="25"/>
      <c r="N88" s="28"/>
      <c r="O88" s="28"/>
      <c r="P88" s="29"/>
      <c r="Q88" s="29"/>
      <c r="R88" s="28"/>
      <c r="S88" s="28"/>
      <c r="T88" s="28"/>
    </row>
    <row r="89" spans="1:20" s="30" customFormat="1" hidden="1" x14ac:dyDescent="0.25">
      <c r="A89" s="27"/>
      <c r="B89" s="27"/>
      <c r="C89" s="25"/>
      <c r="D89" s="25" t="s">
        <v>30</v>
      </c>
      <c r="E89" s="27"/>
      <c r="F89" s="34">
        <f>SUM(F15*F95/1000)</f>
        <v>25850</v>
      </c>
      <c r="G89" s="34"/>
      <c r="H89" s="34">
        <f>SUM(F15*H95/1000)</f>
        <v>18560</v>
      </c>
      <c r="I89" s="34"/>
      <c r="J89" s="34">
        <f>SUM(F15*J95/1000)</f>
        <v>14965</v>
      </c>
      <c r="K89" s="34"/>
      <c r="L89" s="33">
        <f>SUM(F15*L95/1000)</f>
        <v>12840</v>
      </c>
      <c r="M89" s="25"/>
      <c r="N89" s="28"/>
      <c r="O89" s="28"/>
      <c r="P89" s="29"/>
      <c r="Q89" s="29"/>
      <c r="R89" s="28"/>
      <c r="S89" s="28"/>
      <c r="T89" s="28"/>
    </row>
    <row r="90" spans="1:20" s="30" customFormat="1" hidden="1" x14ac:dyDescent="0.25">
      <c r="A90" s="27"/>
      <c r="B90" s="27"/>
      <c r="C90" s="25"/>
      <c r="D90" s="25" t="s">
        <v>21</v>
      </c>
      <c r="E90" s="27"/>
      <c r="F90" s="34">
        <f>SUM(F15*F96/1000)</f>
        <v>25850</v>
      </c>
      <c r="G90" s="34"/>
      <c r="H90" s="34">
        <f>SUM(F15*H96/1000)</f>
        <v>18560</v>
      </c>
      <c r="I90" s="34"/>
      <c r="J90" s="34">
        <f>SUM(F15*J96/1000)</f>
        <v>14965</v>
      </c>
      <c r="K90" s="34"/>
      <c r="L90" s="33">
        <f>SUM(F15*L96/1000)</f>
        <v>12840</v>
      </c>
      <c r="M90" s="25"/>
      <c r="N90" s="28"/>
      <c r="O90" s="28"/>
      <c r="P90" s="29"/>
      <c r="Q90" s="29"/>
      <c r="R90" s="28"/>
      <c r="S90" s="28"/>
      <c r="T90" s="28"/>
    </row>
    <row r="91" spans="1:20" s="30" customFormat="1" hidden="1" x14ac:dyDescent="0.25">
      <c r="A91" s="27"/>
      <c r="B91" s="27"/>
      <c r="C91" s="25"/>
      <c r="D91" s="25"/>
      <c r="E91" s="27"/>
      <c r="F91" s="27"/>
      <c r="G91" s="27"/>
      <c r="H91" s="27"/>
      <c r="I91" s="27"/>
      <c r="J91" s="27"/>
      <c r="K91" s="27"/>
      <c r="L91" s="25"/>
      <c r="M91" s="25"/>
      <c r="N91" s="28"/>
      <c r="O91" s="28"/>
      <c r="P91" s="29"/>
      <c r="Q91" s="29"/>
      <c r="R91" s="28"/>
      <c r="S91" s="28"/>
      <c r="T91" s="28"/>
    </row>
    <row r="92" spans="1:20" s="30" customFormat="1" hidden="1" x14ac:dyDescent="0.25">
      <c r="A92" s="27"/>
      <c r="B92" s="27"/>
      <c r="C92" s="25"/>
      <c r="D92" s="31" t="s">
        <v>25</v>
      </c>
      <c r="E92" s="32"/>
      <c r="F92" s="32"/>
      <c r="G92" s="32"/>
      <c r="H92" s="32"/>
      <c r="I92" s="32"/>
      <c r="J92" s="32"/>
      <c r="K92" s="32"/>
      <c r="L92" s="31"/>
      <c r="M92" s="25"/>
      <c r="N92" s="28"/>
      <c r="O92" s="28"/>
      <c r="P92" s="29"/>
      <c r="Q92" s="29"/>
      <c r="R92" s="28"/>
      <c r="S92" s="28"/>
      <c r="T92" s="28"/>
    </row>
    <row r="93" spans="1:20" s="30" customFormat="1" hidden="1" x14ac:dyDescent="0.25">
      <c r="A93" s="27"/>
      <c r="B93" s="27"/>
      <c r="C93" s="25"/>
      <c r="D93" s="31" t="s">
        <v>23</v>
      </c>
      <c r="E93" s="32"/>
      <c r="F93" s="32">
        <v>53.61</v>
      </c>
      <c r="G93" s="32"/>
      <c r="H93" s="32">
        <v>39</v>
      </c>
      <c r="I93" s="32"/>
      <c r="J93" s="32">
        <v>31.55</v>
      </c>
      <c r="K93" s="32"/>
      <c r="L93" s="31">
        <v>27.27</v>
      </c>
      <c r="M93" s="25"/>
      <c r="N93" s="28"/>
      <c r="O93" s="28"/>
      <c r="P93" s="29"/>
      <c r="Q93" s="29"/>
      <c r="R93" s="28"/>
      <c r="S93" s="28"/>
      <c r="T93" s="28"/>
    </row>
    <row r="94" spans="1:20" s="30" customFormat="1" hidden="1" x14ac:dyDescent="0.25">
      <c r="A94" s="27"/>
      <c r="B94" s="27" t="s">
        <v>26</v>
      </c>
      <c r="C94" s="25"/>
      <c r="D94" s="31" t="s">
        <v>29</v>
      </c>
      <c r="E94" s="32"/>
      <c r="F94" s="32">
        <v>52.5</v>
      </c>
      <c r="G94" s="32"/>
      <c r="H94" s="32">
        <v>38</v>
      </c>
      <c r="I94" s="32"/>
      <c r="J94" s="32">
        <v>30.5</v>
      </c>
      <c r="K94" s="32"/>
      <c r="L94" s="31">
        <v>26.7</v>
      </c>
      <c r="M94" s="25"/>
      <c r="N94" s="28"/>
      <c r="O94" s="28"/>
      <c r="P94" s="29"/>
      <c r="Q94" s="29"/>
      <c r="R94" s="28"/>
      <c r="S94" s="28"/>
      <c r="T94" s="28"/>
    </row>
    <row r="95" spans="1:20" s="30" customFormat="1" hidden="1" x14ac:dyDescent="0.25">
      <c r="A95" s="27"/>
      <c r="B95" s="27"/>
      <c r="C95" s="25"/>
      <c r="D95" s="31" t="s">
        <v>30</v>
      </c>
      <c r="E95" s="32"/>
      <c r="F95" s="32">
        <v>51.7</v>
      </c>
      <c r="G95" s="32"/>
      <c r="H95" s="32">
        <v>37.119999999999997</v>
      </c>
      <c r="I95" s="32"/>
      <c r="J95" s="32">
        <v>29.93</v>
      </c>
      <c r="K95" s="32"/>
      <c r="L95" s="31">
        <v>25.68</v>
      </c>
      <c r="M95" s="25"/>
      <c r="N95" s="28"/>
      <c r="O95" s="28"/>
      <c r="P95" s="29"/>
      <c r="Q95" s="29"/>
      <c r="R95" s="28"/>
      <c r="S95" s="28"/>
      <c r="T95" s="28"/>
    </row>
    <row r="96" spans="1:20" s="30" customFormat="1" hidden="1" x14ac:dyDescent="0.25">
      <c r="A96" s="27"/>
      <c r="B96" s="27"/>
      <c r="C96" s="25"/>
      <c r="D96" s="31" t="s">
        <v>21</v>
      </c>
      <c r="E96" s="32"/>
      <c r="F96" s="32">
        <v>51.7</v>
      </c>
      <c r="G96" s="32"/>
      <c r="H96" s="32">
        <v>37.119999999999997</v>
      </c>
      <c r="I96" s="32"/>
      <c r="J96" s="32">
        <v>29.93</v>
      </c>
      <c r="K96" s="32"/>
      <c r="L96" s="31">
        <v>25.68</v>
      </c>
      <c r="M96" s="25"/>
      <c r="N96" s="28"/>
      <c r="O96" s="28"/>
      <c r="P96" s="29"/>
      <c r="Q96" s="29"/>
      <c r="R96" s="28"/>
      <c r="S96" s="28"/>
      <c r="T96" s="28"/>
    </row>
    <row r="97" spans="1:20" s="27" customFormat="1" x14ac:dyDescent="0.25">
      <c r="C97" s="25"/>
      <c r="D97" s="25"/>
      <c r="L97" s="25"/>
      <c r="M97" s="25"/>
      <c r="N97" s="28"/>
      <c r="O97" s="28"/>
      <c r="P97" s="29"/>
      <c r="Q97" s="29"/>
      <c r="R97" s="28"/>
      <c r="S97" s="28"/>
      <c r="T97" s="28"/>
    </row>
    <row r="98" spans="1:20" s="27" customFormat="1" x14ac:dyDescent="0.25">
      <c r="C98" s="25"/>
      <c r="D98" s="25"/>
      <c r="L98" s="25"/>
      <c r="M98" s="25"/>
      <c r="N98" s="28"/>
      <c r="O98" s="28"/>
      <c r="P98" s="29"/>
      <c r="Q98" s="29"/>
      <c r="R98" s="28"/>
      <c r="S98" s="28"/>
      <c r="T98" s="28"/>
    </row>
    <row r="99" spans="1:20" s="27" customFormat="1" x14ac:dyDescent="0.25">
      <c r="C99" s="25"/>
      <c r="D99" s="25"/>
      <c r="L99" s="25"/>
      <c r="M99" s="25"/>
      <c r="N99" s="28"/>
      <c r="O99" s="28"/>
      <c r="P99" s="29"/>
      <c r="Q99" s="29"/>
      <c r="R99" s="28"/>
      <c r="S99" s="28"/>
      <c r="T99" s="28"/>
    </row>
    <row r="100" spans="1:20" s="27" customFormat="1" x14ac:dyDescent="0.25">
      <c r="C100" s="25"/>
      <c r="D100" s="25"/>
      <c r="L100" s="25"/>
      <c r="M100" s="25"/>
      <c r="N100" s="28"/>
      <c r="O100" s="28"/>
      <c r="P100" s="29"/>
      <c r="Q100" s="29"/>
      <c r="R100" s="28"/>
      <c r="S100" s="28"/>
      <c r="T100" s="28"/>
    </row>
    <row r="101" spans="1:20" s="27" customFormat="1" x14ac:dyDescent="0.25">
      <c r="C101" s="25"/>
      <c r="D101" s="25"/>
      <c r="L101" s="25"/>
      <c r="M101" s="25"/>
      <c r="N101" s="28"/>
      <c r="O101" s="28"/>
      <c r="P101" s="29"/>
      <c r="Q101" s="29"/>
      <c r="R101" s="28"/>
      <c r="S101" s="28"/>
      <c r="T101" s="28"/>
    </row>
    <row r="102" spans="1:20" s="27" customFormat="1" x14ac:dyDescent="0.25">
      <c r="C102" s="25"/>
      <c r="D102" s="25"/>
      <c r="L102" s="25"/>
      <c r="M102" s="25"/>
      <c r="N102" s="28"/>
      <c r="O102" s="28"/>
      <c r="P102" s="29"/>
      <c r="Q102" s="29"/>
      <c r="R102" s="28"/>
      <c r="S102" s="28"/>
      <c r="T102" s="28"/>
    </row>
    <row r="103" spans="1:20" s="27" customFormat="1" x14ac:dyDescent="0.25">
      <c r="C103" s="25"/>
      <c r="D103" s="25"/>
      <c r="L103" s="25"/>
      <c r="M103" s="25"/>
      <c r="N103" s="28"/>
      <c r="O103" s="28"/>
      <c r="P103" s="29"/>
      <c r="Q103" s="29"/>
      <c r="R103" s="28"/>
      <c r="S103" s="28"/>
      <c r="T103" s="28"/>
    </row>
    <row r="104" spans="1:20" s="27" customFormat="1" x14ac:dyDescent="0.25">
      <c r="C104" s="25"/>
      <c r="D104" s="25"/>
      <c r="L104" s="25"/>
      <c r="M104" s="25"/>
      <c r="N104" s="28"/>
      <c r="O104" s="28"/>
      <c r="P104" s="29"/>
      <c r="Q104" s="29"/>
      <c r="R104" s="28"/>
      <c r="S104" s="28"/>
      <c r="T104" s="28"/>
    </row>
    <row r="105" spans="1:20" s="27" customFormat="1" x14ac:dyDescent="0.25">
      <c r="C105" s="25"/>
      <c r="D105" s="25"/>
      <c r="L105" s="25"/>
      <c r="M105" s="25"/>
      <c r="N105" s="28"/>
      <c r="O105" s="28"/>
      <c r="P105" s="29"/>
      <c r="Q105" s="29"/>
      <c r="R105" s="28"/>
      <c r="S105" s="28"/>
      <c r="T105" s="28"/>
    </row>
    <row r="106" spans="1:20" s="27" customFormat="1" x14ac:dyDescent="0.25">
      <c r="C106" s="25"/>
      <c r="D106" s="25"/>
      <c r="L106" s="25"/>
      <c r="M106" s="25"/>
      <c r="N106" s="28"/>
      <c r="O106" s="28"/>
      <c r="P106" s="29"/>
      <c r="Q106" s="29"/>
      <c r="R106" s="28"/>
      <c r="S106" s="28"/>
      <c r="T106" s="28"/>
    </row>
    <row r="107" spans="1:20" s="27" customFormat="1" x14ac:dyDescent="0.25">
      <c r="C107" s="25"/>
      <c r="D107" s="25"/>
      <c r="L107" s="25"/>
      <c r="M107" s="25"/>
      <c r="N107" s="28"/>
      <c r="O107" s="28"/>
      <c r="P107" s="29"/>
      <c r="Q107" s="29"/>
      <c r="R107" s="28"/>
      <c r="S107" s="28"/>
      <c r="T107" s="28"/>
    </row>
    <row r="108" spans="1:20" s="27" customFormat="1" x14ac:dyDescent="0.25">
      <c r="C108" s="25"/>
      <c r="D108" s="25"/>
      <c r="L108" s="25"/>
      <c r="M108" s="25"/>
      <c r="N108" s="28"/>
      <c r="O108" s="28"/>
      <c r="P108" s="29"/>
      <c r="Q108" s="29"/>
      <c r="R108" s="28"/>
      <c r="S108" s="28"/>
      <c r="T108" s="28"/>
    </row>
    <row r="109" spans="1:20" s="27" customFormat="1" x14ac:dyDescent="0.25">
      <c r="C109" s="25"/>
      <c r="D109" s="25"/>
      <c r="L109" s="25"/>
      <c r="M109" s="25"/>
      <c r="N109" s="28"/>
      <c r="O109" s="28"/>
      <c r="P109" s="29"/>
      <c r="Q109" s="29"/>
      <c r="R109" s="28"/>
      <c r="S109" s="28"/>
      <c r="T109" s="28"/>
    </row>
    <row r="110" spans="1:20" s="30" customFormat="1" x14ac:dyDescent="0.25">
      <c r="A110" s="27"/>
      <c r="B110" s="27"/>
      <c r="C110" s="25"/>
      <c r="D110" s="25"/>
      <c r="E110" s="27"/>
      <c r="F110" s="27"/>
      <c r="G110" s="27"/>
      <c r="H110" s="27"/>
      <c r="I110" s="27"/>
      <c r="J110" s="27"/>
      <c r="K110" s="27"/>
      <c r="L110" s="25"/>
      <c r="M110" s="25"/>
      <c r="N110" s="28"/>
      <c r="O110" s="28"/>
      <c r="P110" s="29"/>
      <c r="Q110" s="29"/>
      <c r="R110" s="28"/>
      <c r="S110" s="28"/>
      <c r="T110" s="28"/>
    </row>
    <row r="111" spans="1:20" s="30" customFormat="1" x14ac:dyDescent="0.25">
      <c r="A111" s="27"/>
      <c r="B111" s="27"/>
      <c r="C111" s="25"/>
      <c r="D111" s="25"/>
      <c r="E111" s="27"/>
      <c r="F111" s="27"/>
      <c r="G111" s="27"/>
      <c r="H111" s="27"/>
      <c r="I111" s="27"/>
      <c r="J111" s="27"/>
      <c r="K111" s="27"/>
      <c r="L111" s="25"/>
      <c r="M111" s="25"/>
      <c r="N111" s="28"/>
      <c r="O111" s="28"/>
      <c r="P111" s="29"/>
      <c r="Q111" s="29"/>
      <c r="R111" s="28"/>
      <c r="S111" s="28"/>
      <c r="T111" s="28"/>
    </row>
    <row r="112" spans="1:20" s="30" customFormat="1" x14ac:dyDescent="0.25">
      <c r="A112" s="27"/>
      <c r="B112" s="27"/>
      <c r="C112" s="25"/>
      <c r="D112" s="25"/>
      <c r="E112" s="27"/>
      <c r="F112" s="27"/>
      <c r="G112" s="27"/>
      <c r="H112" s="27"/>
      <c r="I112" s="27"/>
      <c r="J112" s="27"/>
      <c r="K112" s="27"/>
      <c r="L112" s="25"/>
      <c r="M112" s="25"/>
      <c r="N112" s="28"/>
      <c r="O112" s="28"/>
      <c r="P112" s="29"/>
      <c r="Q112" s="29"/>
      <c r="R112" s="28"/>
      <c r="S112" s="28"/>
      <c r="T112" s="28"/>
    </row>
    <row r="113" spans="1:20" s="30" customFormat="1" x14ac:dyDescent="0.25">
      <c r="A113" s="27"/>
      <c r="B113" s="27"/>
      <c r="C113" s="25"/>
      <c r="D113" s="25"/>
      <c r="E113" s="27"/>
      <c r="F113" s="27"/>
      <c r="G113" s="27"/>
      <c r="H113" s="27"/>
      <c r="I113" s="27"/>
      <c r="J113" s="27"/>
      <c r="K113" s="27"/>
      <c r="L113" s="25"/>
      <c r="M113" s="25"/>
      <c r="N113" s="28"/>
      <c r="O113" s="28"/>
      <c r="P113" s="29"/>
      <c r="Q113" s="29"/>
      <c r="R113" s="28"/>
      <c r="S113" s="28"/>
      <c r="T113" s="28"/>
    </row>
    <row r="114" spans="1:20" s="30" customFormat="1" x14ac:dyDescent="0.25">
      <c r="A114" s="27"/>
      <c r="B114" s="27"/>
      <c r="C114" s="25"/>
      <c r="D114" s="25"/>
      <c r="E114" s="27"/>
      <c r="F114" s="27"/>
      <c r="G114" s="27"/>
      <c r="H114" s="27"/>
      <c r="I114" s="27"/>
      <c r="J114" s="27"/>
      <c r="K114" s="27"/>
      <c r="L114" s="25"/>
      <c r="M114" s="25"/>
      <c r="N114" s="28"/>
      <c r="O114" s="28"/>
      <c r="P114" s="29"/>
      <c r="Q114" s="29"/>
      <c r="R114" s="28"/>
      <c r="S114" s="28"/>
      <c r="T114" s="28"/>
    </row>
    <row r="115" spans="1:20" s="30" customFormat="1" x14ac:dyDescent="0.25">
      <c r="A115" s="27"/>
      <c r="B115" s="27"/>
      <c r="C115" s="25"/>
      <c r="D115" s="25"/>
      <c r="E115" s="27"/>
      <c r="F115" s="27"/>
      <c r="G115" s="27"/>
      <c r="H115" s="27"/>
      <c r="I115" s="27"/>
      <c r="J115" s="27"/>
      <c r="K115" s="27"/>
      <c r="L115" s="25"/>
      <c r="M115" s="25"/>
      <c r="N115" s="28"/>
      <c r="O115" s="28"/>
      <c r="P115" s="29"/>
      <c r="Q115" s="29"/>
      <c r="R115" s="28"/>
      <c r="S115" s="28"/>
      <c r="T115" s="28"/>
    </row>
    <row r="116" spans="1:20" s="30" customFormat="1" x14ac:dyDescent="0.25">
      <c r="A116" s="27"/>
      <c r="B116" s="27"/>
      <c r="C116" s="25"/>
      <c r="D116" s="25"/>
      <c r="E116" s="27"/>
      <c r="F116" s="27"/>
      <c r="G116" s="27"/>
      <c r="H116" s="27"/>
      <c r="I116" s="27"/>
      <c r="J116" s="27"/>
      <c r="K116" s="27"/>
      <c r="L116" s="25"/>
      <c r="M116" s="25"/>
      <c r="N116" s="28"/>
      <c r="O116" s="28"/>
      <c r="P116" s="29"/>
      <c r="Q116" s="29"/>
      <c r="R116" s="28"/>
      <c r="S116" s="28"/>
      <c r="T116" s="28"/>
    </row>
    <row r="117" spans="1:20" s="30" customFormat="1" x14ac:dyDescent="0.25">
      <c r="A117" s="27"/>
      <c r="B117" s="27"/>
      <c r="C117" s="25"/>
      <c r="D117" s="25"/>
      <c r="E117" s="27"/>
      <c r="F117" s="27"/>
      <c r="G117" s="27"/>
      <c r="H117" s="27"/>
      <c r="I117" s="27"/>
      <c r="J117" s="27"/>
      <c r="K117" s="27"/>
      <c r="L117" s="25"/>
      <c r="M117" s="25"/>
      <c r="N117" s="28"/>
      <c r="O117" s="28"/>
      <c r="P117" s="29"/>
      <c r="Q117" s="29"/>
      <c r="R117" s="28"/>
      <c r="S117" s="28"/>
      <c r="T117" s="28"/>
    </row>
    <row r="118" spans="1:20" x14ac:dyDescent="0.25">
      <c r="D118" s="2"/>
      <c r="E118" s="1"/>
      <c r="F118" s="1"/>
      <c r="G118" s="1"/>
      <c r="H118" s="1"/>
      <c r="I118" s="1"/>
      <c r="J118" s="1"/>
      <c r="K118" s="1"/>
      <c r="L118" s="2"/>
    </row>
    <row r="119" spans="1:20" x14ac:dyDescent="0.25">
      <c r="D119" s="2"/>
      <c r="E119" s="1"/>
      <c r="F119" s="1"/>
      <c r="G119" s="1"/>
      <c r="H119" s="1"/>
      <c r="I119" s="1"/>
      <c r="J119" s="1"/>
      <c r="K119" s="1"/>
      <c r="L119" s="2"/>
    </row>
    <row r="120" spans="1:20" x14ac:dyDescent="0.25">
      <c r="D120" s="2"/>
      <c r="E120" s="1"/>
      <c r="F120" s="1"/>
      <c r="G120" s="1"/>
      <c r="H120" s="1"/>
      <c r="I120" s="1"/>
      <c r="J120" s="1"/>
      <c r="K120" s="1"/>
      <c r="L120" s="2"/>
    </row>
    <row r="121" spans="1:20" x14ac:dyDescent="0.25">
      <c r="D121" s="2"/>
      <c r="E121" s="1"/>
      <c r="F121" s="1"/>
      <c r="G121" s="1"/>
      <c r="H121" s="1"/>
      <c r="I121" s="1"/>
      <c r="J121" s="1"/>
      <c r="K121" s="1"/>
      <c r="L121" s="2"/>
    </row>
    <row r="122" spans="1:20" x14ac:dyDescent="0.25">
      <c r="D122" s="2"/>
      <c r="E122" s="1"/>
      <c r="F122" s="1"/>
      <c r="G122" s="1"/>
      <c r="H122" s="1"/>
      <c r="I122" s="1"/>
      <c r="J122" s="1"/>
      <c r="K122" s="1"/>
      <c r="L122" s="2"/>
    </row>
    <row r="123" spans="1:20" x14ac:dyDescent="0.25">
      <c r="D123" s="2"/>
      <c r="E123" s="1"/>
      <c r="F123" s="1"/>
      <c r="G123" s="1"/>
      <c r="H123" s="1"/>
      <c r="I123" s="1"/>
      <c r="J123" s="1"/>
      <c r="K123" s="1"/>
      <c r="L123" s="2"/>
    </row>
    <row r="124" spans="1:20" x14ac:dyDescent="0.25">
      <c r="D124" s="2"/>
      <c r="E124" s="1"/>
      <c r="F124" s="1"/>
      <c r="G124" s="1"/>
      <c r="H124" s="1"/>
      <c r="I124" s="1"/>
      <c r="J124" s="1"/>
      <c r="K124" s="1"/>
      <c r="L124" s="2"/>
    </row>
    <row r="125" spans="1:20" x14ac:dyDescent="0.25">
      <c r="D125" s="2"/>
      <c r="E125" s="1"/>
      <c r="F125" s="1"/>
      <c r="G125" s="1"/>
      <c r="H125" s="1"/>
      <c r="I125" s="1"/>
      <c r="J125" s="1"/>
      <c r="K125" s="1"/>
      <c r="L125" s="2"/>
    </row>
    <row r="126" spans="1:20" x14ac:dyDescent="0.25">
      <c r="D126" s="2"/>
      <c r="E126" s="1"/>
      <c r="F126" s="1"/>
      <c r="G126" s="1"/>
      <c r="H126" s="1"/>
      <c r="I126" s="1"/>
      <c r="J126" s="1"/>
      <c r="K126" s="1"/>
      <c r="L126" s="2"/>
    </row>
    <row r="127" spans="1:20" x14ac:dyDescent="0.25">
      <c r="D127" s="2"/>
      <c r="E127" s="1"/>
      <c r="F127" s="1"/>
      <c r="G127" s="1"/>
      <c r="H127" s="1"/>
      <c r="I127" s="1"/>
      <c r="J127" s="1"/>
      <c r="K127" s="1"/>
      <c r="L127" s="2"/>
    </row>
    <row r="128" spans="1:20" x14ac:dyDescent="0.25">
      <c r="D128" s="2"/>
      <c r="E128" s="1"/>
      <c r="F128" s="1"/>
      <c r="G128" s="1"/>
      <c r="H128" s="1"/>
      <c r="I128" s="1"/>
      <c r="J128" s="1"/>
      <c r="K128" s="1"/>
      <c r="L128" s="2"/>
    </row>
    <row r="129" spans="4:12" x14ac:dyDescent="0.25">
      <c r="D129" s="2"/>
      <c r="E129" s="1"/>
      <c r="F129" s="1"/>
      <c r="G129" s="1"/>
      <c r="H129" s="1"/>
      <c r="I129" s="1"/>
      <c r="J129" s="1"/>
      <c r="K129" s="1"/>
      <c r="L129" s="2"/>
    </row>
    <row r="130" spans="4:12" x14ac:dyDescent="0.25">
      <c r="D130" s="2"/>
      <c r="E130" s="1"/>
      <c r="F130" s="1"/>
      <c r="G130" s="1"/>
      <c r="H130" s="1"/>
      <c r="I130" s="1"/>
      <c r="J130" s="1"/>
      <c r="K130" s="1"/>
      <c r="L130" s="2"/>
    </row>
    <row r="131" spans="4:12" x14ac:dyDescent="0.25">
      <c r="D131" s="2"/>
      <c r="E131" s="1"/>
      <c r="F131" s="1"/>
      <c r="G131" s="1"/>
      <c r="H131" s="1"/>
      <c r="I131" s="1"/>
      <c r="J131" s="1"/>
      <c r="K131" s="1"/>
      <c r="L131" s="2"/>
    </row>
    <row r="132" spans="4:12" x14ac:dyDescent="0.25">
      <c r="D132" s="2"/>
      <c r="E132" s="1"/>
      <c r="F132" s="1"/>
      <c r="G132" s="1"/>
      <c r="H132" s="1"/>
      <c r="I132" s="1"/>
      <c r="J132" s="1"/>
      <c r="K132" s="1"/>
      <c r="L132" s="2"/>
    </row>
    <row r="133" spans="4:12" x14ac:dyDescent="0.25">
      <c r="D133" s="2"/>
      <c r="E133" s="1"/>
      <c r="F133" s="1"/>
      <c r="G133" s="1"/>
      <c r="H133" s="1"/>
      <c r="I133" s="1"/>
      <c r="J133" s="1"/>
      <c r="K133" s="1"/>
      <c r="L133" s="2"/>
    </row>
    <row r="134" spans="4:12" x14ac:dyDescent="0.25">
      <c r="D134" s="2"/>
      <c r="E134" s="1"/>
      <c r="F134" s="1"/>
      <c r="G134" s="1"/>
      <c r="H134" s="1"/>
      <c r="I134" s="1"/>
      <c r="J134" s="1"/>
      <c r="K134" s="1"/>
      <c r="L134" s="2"/>
    </row>
    <row r="135" spans="4:12" x14ac:dyDescent="0.25">
      <c r="D135" s="2"/>
      <c r="E135" s="1"/>
      <c r="F135" s="1"/>
      <c r="G135" s="1"/>
      <c r="H135" s="1"/>
      <c r="I135" s="1"/>
      <c r="J135" s="1"/>
      <c r="K135" s="1"/>
      <c r="L135" s="2"/>
    </row>
    <row r="136" spans="4:12" x14ac:dyDescent="0.25">
      <c r="D136" s="2"/>
      <c r="E136" s="1"/>
      <c r="F136" s="1"/>
      <c r="G136" s="1"/>
      <c r="H136" s="1"/>
      <c r="I136" s="1"/>
      <c r="J136" s="1"/>
      <c r="K136" s="1"/>
      <c r="L136" s="2"/>
    </row>
    <row r="137" spans="4:12" x14ac:dyDescent="0.25">
      <c r="D137" s="2"/>
      <c r="E137" s="1"/>
      <c r="F137" s="1"/>
      <c r="G137" s="1"/>
      <c r="H137" s="1"/>
      <c r="I137" s="1"/>
      <c r="J137" s="1"/>
      <c r="K137" s="1"/>
      <c r="L137" s="2"/>
    </row>
    <row r="138" spans="4:12" x14ac:dyDescent="0.25">
      <c r="D138" s="2"/>
      <c r="E138" s="1"/>
      <c r="F138" s="1"/>
      <c r="G138" s="1"/>
      <c r="H138" s="1"/>
      <c r="I138" s="1"/>
      <c r="J138" s="1"/>
      <c r="K138" s="1"/>
      <c r="L138" s="2"/>
    </row>
    <row r="139" spans="4:12" x14ac:dyDescent="0.25">
      <c r="D139" s="2"/>
      <c r="E139" s="1"/>
      <c r="F139" s="1"/>
      <c r="G139" s="1"/>
      <c r="H139" s="1"/>
      <c r="I139" s="1"/>
      <c r="J139" s="1"/>
      <c r="K139" s="1"/>
      <c r="L139" s="2"/>
    </row>
    <row r="140" spans="4:12" x14ac:dyDescent="0.25">
      <c r="D140" s="2"/>
      <c r="E140" s="1"/>
      <c r="F140" s="1"/>
      <c r="G140" s="1"/>
      <c r="H140" s="1"/>
      <c r="I140" s="1"/>
      <c r="J140" s="1"/>
      <c r="K140" s="1"/>
      <c r="L140" s="2"/>
    </row>
    <row r="141" spans="4:12" x14ac:dyDescent="0.25">
      <c r="D141" s="2"/>
      <c r="E141" s="1"/>
      <c r="F141" s="1"/>
      <c r="G141" s="1"/>
      <c r="H141" s="1"/>
      <c r="I141" s="1"/>
      <c r="J141" s="1"/>
      <c r="K141" s="1"/>
      <c r="L141" s="2"/>
    </row>
    <row r="142" spans="4:12" x14ac:dyDescent="0.25">
      <c r="D142" s="2"/>
      <c r="E142" s="1"/>
      <c r="F142" s="1"/>
      <c r="G142" s="1"/>
      <c r="H142" s="1"/>
      <c r="I142" s="1"/>
      <c r="J142" s="1"/>
      <c r="K142" s="1"/>
      <c r="L142" s="2"/>
    </row>
    <row r="143" spans="4:12" x14ac:dyDescent="0.25">
      <c r="D143" s="2"/>
      <c r="E143" s="1"/>
      <c r="F143" s="1"/>
      <c r="G143" s="1"/>
      <c r="H143" s="1"/>
      <c r="I143" s="1"/>
      <c r="J143" s="1"/>
      <c r="K143" s="1"/>
      <c r="L143" s="2"/>
    </row>
    <row r="144" spans="4:12" x14ac:dyDescent="0.25">
      <c r="D144" s="2"/>
      <c r="E144" s="1"/>
      <c r="F144" s="1"/>
      <c r="G144" s="1"/>
      <c r="H144" s="1"/>
      <c r="I144" s="1"/>
      <c r="J144" s="1"/>
      <c r="K144" s="1"/>
      <c r="L144" s="2"/>
    </row>
    <row r="145" spans="4:12" x14ac:dyDescent="0.25">
      <c r="D145" s="2"/>
      <c r="E145" s="1"/>
      <c r="F145" s="1"/>
      <c r="G145" s="1"/>
      <c r="H145" s="1"/>
      <c r="I145" s="1"/>
      <c r="J145" s="1"/>
      <c r="K145" s="1"/>
      <c r="L145" s="2"/>
    </row>
    <row r="146" spans="4:12" x14ac:dyDescent="0.25">
      <c r="D146" s="2"/>
      <c r="E146" s="1"/>
      <c r="F146" s="1"/>
      <c r="G146" s="1"/>
      <c r="H146" s="1"/>
      <c r="I146" s="1"/>
      <c r="J146" s="1"/>
      <c r="K146" s="1"/>
      <c r="L146" s="2"/>
    </row>
    <row r="147" spans="4:12" x14ac:dyDescent="0.25">
      <c r="D147" s="2"/>
      <c r="E147" s="1"/>
      <c r="F147" s="1"/>
      <c r="G147" s="1"/>
      <c r="H147" s="1"/>
      <c r="I147" s="1"/>
      <c r="J147" s="1"/>
      <c r="K147" s="1"/>
      <c r="L147" s="2"/>
    </row>
    <row r="148" spans="4:12" x14ac:dyDescent="0.25">
      <c r="D148" s="2"/>
      <c r="E148" s="1"/>
      <c r="F148" s="1"/>
      <c r="G148" s="1"/>
      <c r="H148" s="1"/>
      <c r="I148" s="1"/>
      <c r="J148" s="1"/>
      <c r="K148" s="1"/>
      <c r="L148" s="2"/>
    </row>
    <row r="149" spans="4:12" x14ac:dyDescent="0.25">
      <c r="D149" s="2"/>
      <c r="E149" s="1"/>
      <c r="F149" s="1"/>
      <c r="G149" s="1"/>
      <c r="H149" s="1"/>
      <c r="I149" s="1"/>
      <c r="J149" s="1"/>
      <c r="K149" s="1"/>
      <c r="L149" s="2"/>
    </row>
    <row r="150" spans="4:12" x14ac:dyDescent="0.25">
      <c r="D150" s="2"/>
      <c r="E150" s="1"/>
      <c r="F150" s="1"/>
      <c r="G150" s="1"/>
      <c r="H150" s="1"/>
      <c r="I150" s="1"/>
      <c r="J150" s="1"/>
      <c r="K150" s="1"/>
      <c r="L150" s="2"/>
    </row>
    <row r="151" spans="4:12" x14ac:dyDescent="0.25">
      <c r="D151" s="2"/>
      <c r="E151" s="1"/>
      <c r="F151" s="1"/>
      <c r="G151" s="1"/>
      <c r="H151" s="1"/>
      <c r="I151" s="1"/>
      <c r="J151" s="1"/>
      <c r="K151" s="1"/>
      <c r="L151" s="2"/>
    </row>
    <row r="152" spans="4:12" x14ac:dyDescent="0.25">
      <c r="D152" s="2"/>
      <c r="E152" s="1"/>
      <c r="F152" s="1"/>
      <c r="G152" s="1"/>
      <c r="H152" s="1"/>
      <c r="I152" s="1"/>
      <c r="J152" s="1"/>
      <c r="K152" s="1"/>
      <c r="L152" s="2"/>
    </row>
    <row r="153" spans="4:12" x14ac:dyDescent="0.25">
      <c r="D153" s="2"/>
      <c r="E153" s="1"/>
      <c r="F153" s="1"/>
      <c r="G153" s="1"/>
      <c r="H153" s="1"/>
      <c r="I153" s="1"/>
      <c r="J153" s="1"/>
      <c r="K153" s="1"/>
      <c r="L153" s="2"/>
    </row>
    <row r="154" spans="4:12" x14ac:dyDescent="0.25">
      <c r="D154" s="2"/>
      <c r="E154" s="1"/>
      <c r="F154" s="1"/>
      <c r="G154" s="1"/>
      <c r="H154" s="1"/>
      <c r="I154" s="1"/>
      <c r="J154" s="1"/>
      <c r="K154" s="1"/>
      <c r="L154" s="2"/>
    </row>
    <row r="155" spans="4:12" x14ac:dyDescent="0.25">
      <c r="D155" s="2"/>
      <c r="E155" s="1"/>
      <c r="F155" s="1"/>
      <c r="G155" s="1"/>
      <c r="H155" s="1"/>
      <c r="I155" s="1"/>
      <c r="J155" s="1"/>
      <c r="K155" s="1"/>
      <c r="L155" s="2"/>
    </row>
    <row r="156" spans="4:12" x14ac:dyDescent="0.25">
      <c r="D156" s="2"/>
      <c r="E156" s="1"/>
      <c r="F156" s="1"/>
      <c r="G156" s="1"/>
      <c r="H156" s="1"/>
      <c r="I156" s="1"/>
      <c r="J156" s="1"/>
      <c r="K156" s="1"/>
      <c r="L156" s="2"/>
    </row>
    <row r="157" spans="4:12" x14ac:dyDescent="0.25">
      <c r="D157" s="2"/>
      <c r="E157" s="1"/>
      <c r="F157" s="1"/>
      <c r="G157" s="1"/>
      <c r="H157" s="1"/>
      <c r="I157" s="1"/>
      <c r="J157" s="1"/>
      <c r="K157" s="1"/>
      <c r="L157" s="2"/>
    </row>
    <row r="158" spans="4:12" x14ac:dyDescent="0.25">
      <c r="D158" s="2"/>
      <c r="E158" s="1"/>
      <c r="F158" s="1"/>
      <c r="G158" s="1"/>
      <c r="H158" s="1"/>
      <c r="I158" s="1"/>
      <c r="J158" s="1"/>
      <c r="K158" s="1"/>
      <c r="L158" s="2"/>
    </row>
    <row r="159" spans="4:12" x14ac:dyDescent="0.25">
      <c r="D159" s="2"/>
      <c r="E159" s="1"/>
      <c r="F159" s="1"/>
      <c r="G159" s="1"/>
      <c r="H159" s="1"/>
      <c r="I159" s="1"/>
      <c r="J159" s="1"/>
      <c r="K159" s="1"/>
      <c r="L159" s="2"/>
    </row>
    <row r="160" spans="4:12" x14ac:dyDescent="0.25">
      <c r="D160" s="2"/>
      <c r="E160" s="1"/>
      <c r="F160" s="1"/>
      <c r="G160" s="1"/>
      <c r="H160" s="1"/>
      <c r="I160" s="1"/>
      <c r="J160" s="1"/>
      <c r="K160" s="1"/>
      <c r="L160" s="2"/>
    </row>
    <row r="161" spans="4:12" x14ac:dyDescent="0.25">
      <c r="D161" s="2"/>
      <c r="E161" s="1"/>
      <c r="F161" s="1"/>
      <c r="G161" s="1"/>
      <c r="H161" s="1"/>
      <c r="I161" s="1"/>
      <c r="J161" s="1"/>
      <c r="K161" s="1"/>
      <c r="L161" s="2"/>
    </row>
    <row r="162" spans="4:12" x14ac:dyDescent="0.25">
      <c r="D162" s="2"/>
      <c r="E162" s="1"/>
      <c r="F162" s="1"/>
      <c r="G162" s="1"/>
      <c r="H162" s="1"/>
      <c r="I162" s="1"/>
      <c r="J162" s="1"/>
      <c r="K162" s="1"/>
      <c r="L162" s="2"/>
    </row>
    <row r="163" spans="4:12" x14ac:dyDescent="0.25">
      <c r="D163" s="2"/>
      <c r="E163" s="1"/>
      <c r="F163" s="1"/>
      <c r="G163" s="1"/>
      <c r="H163" s="1"/>
      <c r="I163" s="1"/>
      <c r="J163" s="1"/>
      <c r="K163" s="1"/>
      <c r="L163" s="2"/>
    </row>
    <row r="164" spans="4:12" x14ac:dyDescent="0.25">
      <c r="D164" s="2"/>
      <c r="E164" s="1"/>
      <c r="F164" s="1"/>
      <c r="G164" s="1"/>
      <c r="H164" s="1"/>
      <c r="I164" s="1"/>
      <c r="J164" s="1"/>
      <c r="K164" s="1"/>
      <c r="L164" s="2"/>
    </row>
    <row r="165" spans="4:12" x14ac:dyDescent="0.25">
      <c r="D165" s="2"/>
      <c r="E165" s="1"/>
      <c r="F165" s="1"/>
      <c r="G165" s="1"/>
      <c r="H165" s="1"/>
      <c r="I165" s="1"/>
      <c r="J165" s="1"/>
      <c r="K165" s="1"/>
      <c r="L165" s="2"/>
    </row>
    <row r="166" spans="4:12" x14ac:dyDescent="0.25">
      <c r="D166" s="2"/>
      <c r="E166" s="1"/>
      <c r="F166" s="1"/>
      <c r="G166" s="1"/>
      <c r="H166" s="1"/>
      <c r="I166" s="1"/>
      <c r="J166" s="1"/>
      <c r="K166" s="1"/>
      <c r="L166" s="2"/>
    </row>
    <row r="167" spans="4:12" x14ac:dyDescent="0.25">
      <c r="D167" s="2"/>
      <c r="E167" s="1"/>
      <c r="F167" s="1"/>
      <c r="G167" s="1"/>
      <c r="H167" s="1"/>
      <c r="I167" s="1"/>
      <c r="J167" s="1"/>
      <c r="K167" s="1"/>
      <c r="L167" s="2"/>
    </row>
    <row r="168" spans="4:12" x14ac:dyDescent="0.25">
      <c r="D168" s="2"/>
      <c r="E168" s="1"/>
      <c r="F168" s="1"/>
      <c r="G168" s="1"/>
      <c r="H168" s="1"/>
      <c r="I168" s="1"/>
      <c r="J168" s="1"/>
      <c r="K168" s="1"/>
      <c r="L168" s="2"/>
    </row>
    <row r="169" spans="4:12" x14ac:dyDescent="0.25">
      <c r="D169" s="2"/>
      <c r="E169" s="1"/>
      <c r="F169" s="1"/>
      <c r="G169" s="1"/>
      <c r="H169" s="1"/>
      <c r="I169" s="1"/>
      <c r="J169" s="1"/>
      <c r="K169" s="1"/>
      <c r="L169" s="2"/>
    </row>
    <row r="170" spans="4:12" x14ac:dyDescent="0.25">
      <c r="D170" s="2"/>
      <c r="E170" s="1"/>
      <c r="F170" s="1"/>
      <c r="G170" s="1"/>
      <c r="H170" s="1"/>
      <c r="I170" s="1"/>
      <c r="J170" s="1"/>
      <c r="K170" s="1"/>
      <c r="L170" s="2"/>
    </row>
    <row r="171" spans="4:12" x14ac:dyDescent="0.25">
      <c r="D171" s="2"/>
      <c r="E171" s="1"/>
      <c r="F171" s="1"/>
      <c r="G171" s="1"/>
      <c r="H171" s="1"/>
      <c r="I171" s="1"/>
      <c r="J171" s="1"/>
      <c r="K171" s="1"/>
      <c r="L171" s="2"/>
    </row>
    <row r="172" spans="4:12" x14ac:dyDescent="0.25">
      <c r="D172" s="2"/>
      <c r="E172" s="1"/>
      <c r="F172" s="1"/>
      <c r="G172" s="1"/>
      <c r="H172" s="1"/>
      <c r="I172" s="1"/>
      <c r="J172" s="1"/>
      <c r="K172" s="1"/>
      <c r="L172" s="2"/>
    </row>
    <row r="173" spans="4:12" x14ac:dyDescent="0.25">
      <c r="D173" s="2"/>
      <c r="E173" s="1"/>
      <c r="F173" s="1"/>
      <c r="G173" s="1"/>
      <c r="H173" s="1"/>
      <c r="I173" s="1"/>
      <c r="J173" s="1"/>
      <c r="K173" s="1"/>
      <c r="L173" s="2"/>
    </row>
    <row r="174" spans="4:12" x14ac:dyDescent="0.25">
      <c r="D174" s="2"/>
      <c r="E174" s="1"/>
      <c r="F174" s="1"/>
      <c r="G174" s="1"/>
      <c r="H174" s="1"/>
      <c r="I174" s="1"/>
      <c r="J174" s="1"/>
      <c r="K174" s="1"/>
      <c r="L174" s="2"/>
    </row>
    <row r="175" spans="4:12" x14ac:dyDescent="0.25">
      <c r="D175" s="2"/>
      <c r="E175" s="1"/>
      <c r="F175" s="1"/>
      <c r="G175" s="1"/>
      <c r="H175" s="1"/>
      <c r="I175" s="1"/>
      <c r="J175" s="1"/>
      <c r="K175" s="1"/>
      <c r="L175" s="2"/>
    </row>
    <row r="176" spans="4:12" x14ac:dyDescent="0.25">
      <c r="D176" s="2"/>
      <c r="E176" s="1"/>
      <c r="F176" s="1"/>
      <c r="G176" s="1"/>
      <c r="H176" s="1"/>
      <c r="I176" s="1"/>
      <c r="J176" s="1"/>
      <c r="K176" s="1"/>
      <c r="L176" s="2"/>
    </row>
    <row r="177" spans="4:12" x14ac:dyDescent="0.25">
      <c r="D177" s="2"/>
      <c r="E177" s="1"/>
      <c r="F177" s="1"/>
      <c r="G177" s="1"/>
      <c r="H177" s="1"/>
      <c r="I177" s="1"/>
      <c r="J177" s="1"/>
      <c r="K177" s="1"/>
      <c r="L177" s="2"/>
    </row>
    <row r="178" spans="4:12" x14ac:dyDescent="0.25">
      <c r="D178" s="2"/>
      <c r="E178" s="1"/>
      <c r="F178" s="1"/>
      <c r="G178" s="1"/>
      <c r="H178" s="1"/>
      <c r="I178" s="1"/>
      <c r="J178" s="1"/>
      <c r="K178" s="1"/>
      <c r="L178" s="2"/>
    </row>
    <row r="179" spans="4:12" x14ac:dyDescent="0.25">
      <c r="D179" s="2"/>
      <c r="E179" s="1"/>
      <c r="F179" s="1"/>
      <c r="G179" s="1"/>
      <c r="H179" s="1"/>
      <c r="I179" s="1"/>
      <c r="J179" s="1"/>
      <c r="K179" s="1"/>
      <c r="L179" s="2"/>
    </row>
    <row r="180" spans="4:12" x14ac:dyDescent="0.25">
      <c r="D180" s="2"/>
      <c r="E180" s="1"/>
      <c r="F180" s="1"/>
      <c r="G180" s="1"/>
      <c r="H180" s="1"/>
      <c r="I180" s="1"/>
      <c r="J180" s="1"/>
      <c r="K180" s="1"/>
      <c r="L180" s="2"/>
    </row>
    <row r="181" spans="4:12" x14ac:dyDescent="0.25">
      <c r="D181" s="2"/>
      <c r="E181" s="1"/>
      <c r="F181" s="1"/>
      <c r="G181" s="1"/>
      <c r="H181" s="1"/>
      <c r="I181" s="1"/>
      <c r="J181" s="1"/>
      <c r="K181" s="1"/>
      <c r="L181" s="2"/>
    </row>
    <row r="182" spans="4:12" x14ac:dyDescent="0.25">
      <c r="D182" s="2"/>
      <c r="E182" s="1"/>
      <c r="F182" s="1"/>
      <c r="G182" s="1"/>
      <c r="H182" s="1"/>
      <c r="I182" s="1"/>
      <c r="J182" s="1"/>
      <c r="K182" s="1"/>
      <c r="L182" s="2"/>
    </row>
    <row r="183" spans="4:12" x14ac:dyDescent="0.25">
      <c r="D183" s="2"/>
      <c r="E183" s="1"/>
      <c r="F183" s="1"/>
      <c r="G183" s="1"/>
      <c r="H183" s="1"/>
      <c r="I183" s="1"/>
      <c r="J183" s="1"/>
      <c r="K183" s="1"/>
      <c r="L183" s="2"/>
    </row>
    <row r="184" spans="4:12" x14ac:dyDescent="0.25">
      <c r="D184" s="2"/>
      <c r="E184" s="1"/>
      <c r="F184" s="1"/>
      <c r="G184" s="1"/>
      <c r="H184" s="1"/>
      <c r="I184" s="1"/>
      <c r="J184" s="1"/>
      <c r="K184" s="1"/>
      <c r="L184" s="2"/>
    </row>
    <row r="185" spans="4:12" x14ac:dyDescent="0.25">
      <c r="D185" s="2"/>
      <c r="E185" s="1"/>
      <c r="F185" s="1"/>
      <c r="G185" s="1"/>
      <c r="H185" s="1"/>
      <c r="I185" s="1"/>
      <c r="J185" s="1"/>
      <c r="K185" s="1"/>
      <c r="L185" s="2"/>
    </row>
    <row r="186" spans="4:12" x14ac:dyDescent="0.25">
      <c r="D186" s="2"/>
      <c r="E186" s="1"/>
      <c r="F186" s="1"/>
      <c r="G186" s="1"/>
      <c r="H186" s="1"/>
      <c r="I186" s="1"/>
      <c r="J186" s="1"/>
      <c r="K186" s="1"/>
      <c r="L186" s="2"/>
    </row>
    <row r="187" spans="4:12" x14ac:dyDescent="0.25">
      <c r="D187" s="2"/>
      <c r="E187" s="1"/>
      <c r="F187" s="1"/>
      <c r="G187" s="1"/>
      <c r="H187" s="1"/>
      <c r="I187" s="1"/>
      <c r="J187" s="1"/>
      <c r="K187" s="1"/>
      <c r="L187" s="2"/>
    </row>
    <row r="188" spans="4:12" x14ac:dyDescent="0.25">
      <c r="D188" s="2"/>
      <c r="E188" s="1"/>
      <c r="F188" s="1"/>
      <c r="G188" s="1"/>
      <c r="H188" s="1"/>
      <c r="I188" s="1"/>
      <c r="J188" s="1"/>
      <c r="K188" s="1"/>
      <c r="L188" s="2"/>
    </row>
    <row r="189" spans="4:12" x14ac:dyDescent="0.25">
      <c r="D189" s="2"/>
      <c r="E189" s="1"/>
      <c r="F189" s="1"/>
      <c r="G189" s="1"/>
      <c r="H189" s="1"/>
      <c r="I189" s="1"/>
      <c r="J189" s="1"/>
      <c r="K189" s="1"/>
      <c r="L189" s="2"/>
    </row>
    <row r="190" spans="4:12" x14ac:dyDescent="0.25">
      <c r="D190" s="2"/>
      <c r="E190" s="1"/>
      <c r="F190" s="1"/>
      <c r="G190" s="1"/>
      <c r="H190" s="1"/>
      <c r="I190" s="1"/>
      <c r="J190" s="1"/>
      <c r="K190" s="1"/>
      <c r="L190" s="2"/>
    </row>
    <row r="191" spans="4:12" x14ac:dyDescent="0.25">
      <c r="D191" s="2"/>
      <c r="E191" s="1"/>
      <c r="F191" s="1"/>
      <c r="G191" s="1"/>
      <c r="H191" s="1"/>
      <c r="I191" s="1"/>
      <c r="J191" s="1"/>
      <c r="K191" s="1"/>
      <c r="L191" s="2"/>
    </row>
    <row r="192" spans="4:12" x14ac:dyDescent="0.25">
      <c r="D192" s="2"/>
      <c r="E192" s="1"/>
      <c r="F192" s="1"/>
      <c r="G192" s="1"/>
      <c r="H192" s="1"/>
      <c r="I192" s="1"/>
      <c r="J192" s="1"/>
      <c r="K192" s="1"/>
      <c r="L192" s="2"/>
    </row>
    <row r="193" spans="4:12" x14ac:dyDescent="0.25">
      <c r="D193" s="2"/>
      <c r="E193" s="1"/>
      <c r="F193" s="1"/>
      <c r="G193" s="1"/>
      <c r="H193" s="1"/>
      <c r="I193" s="1"/>
      <c r="J193" s="1"/>
      <c r="K193" s="1"/>
      <c r="L193" s="2"/>
    </row>
    <row r="194" spans="4:12" x14ac:dyDescent="0.25">
      <c r="D194" s="2"/>
      <c r="E194" s="1"/>
      <c r="F194" s="1"/>
      <c r="G194" s="1"/>
      <c r="H194" s="1"/>
      <c r="I194" s="1"/>
      <c r="J194" s="1"/>
      <c r="K194" s="1"/>
      <c r="L194" s="2"/>
    </row>
    <row r="195" spans="4:12" x14ac:dyDescent="0.25">
      <c r="D195" s="2"/>
      <c r="E195" s="1"/>
      <c r="F195" s="1"/>
      <c r="G195" s="1"/>
      <c r="H195" s="1"/>
      <c r="I195" s="1"/>
      <c r="J195" s="1"/>
      <c r="K195" s="1"/>
      <c r="L195" s="2"/>
    </row>
    <row r="196" spans="4:12" x14ac:dyDescent="0.25">
      <c r="D196" s="2"/>
      <c r="E196" s="1"/>
      <c r="F196" s="1"/>
      <c r="G196" s="1"/>
      <c r="H196" s="1"/>
      <c r="I196" s="1"/>
      <c r="J196" s="1"/>
      <c r="K196" s="1"/>
      <c r="L196" s="2"/>
    </row>
    <row r="197" spans="4:12" x14ac:dyDescent="0.25">
      <c r="D197" s="2"/>
      <c r="E197" s="1"/>
      <c r="F197" s="1"/>
      <c r="G197" s="1"/>
      <c r="H197" s="1"/>
      <c r="I197" s="1"/>
      <c r="J197" s="1"/>
      <c r="K197" s="1"/>
      <c r="L197" s="2"/>
    </row>
    <row r="198" spans="4:12" x14ac:dyDescent="0.25">
      <c r="D198" s="2"/>
      <c r="E198" s="1"/>
      <c r="F198" s="1"/>
      <c r="G198" s="1"/>
      <c r="H198" s="1"/>
      <c r="I198" s="1"/>
      <c r="J198" s="1"/>
      <c r="K198" s="1"/>
      <c r="L198" s="2"/>
    </row>
    <row r="199" spans="4:12" x14ac:dyDescent="0.25">
      <c r="D199" s="2"/>
      <c r="E199" s="1"/>
      <c r="F199" s="1"/>
      <c r="G199" s="1"/>
      <c r="H199" s="1"/>
      <c r="I199" s="1"/>
      <c r="J199" s="1"/>
      <c r="K199" s="1"/>
      <c r="L199" s="2"/>
    </row>
    <row r="200" spans="4:12" x14ac:dyDescent="0.25">
      <c r="D200" s="2"/>
      <c r="E200" s="1"/>
      <c r="F200" s="1"/>
      <c r="G200" s="1"/>
      <c r="H200" s="1"/>
      <c r="I200" s="1"/>
      <c r="J200" s="1"/>
      <c r="K200" s="1"/>
      <c r="L200" s="2"/>
    </row>
    <row r="201" spans="4:12" x14ac:dyDescent="0.25">
      <c r="D201" s="2"/>
      <c r="E201" s="1"/>
      <c r="F201" s="1"/>
      <c r="G201" s="1"/>
      <c r="H201" s="1"/>
      <c r="I201" s="1"/>
      <c r="J201" s="1"/>
      <c r="K201" s="1"/>
      <c r="L201" s="2"/>
    </row>
    <row r="202" spans="4:12" x14ac:dyDescent="0.25">
      <c r="D202" s="2"/>
      <c r="E202" s="1"/>
      <c r="F202" s="1"/>
      <c r="G202" s="1"/>
      <c r="H202" s="1"/>
      <c r="I202" s="1"/>
      <c r="J202" s="1"/>
      <c r="K202" s="1"/>
      <c r="L202" s="2"/>
    </row>
    <row r="203" spans="4:12" x14ac:dyDescent="0.25">
      <c r="D203" s="2"/>
      <c r="E203" s="1"/>
      <c r="F203" s="1"/>
      <c r="G203" s="1"/>
      <c r="H203" s="1"/>
      <c r="I203" s="1"/>
      <c r="J203" s="1"/>
      <c r="K203" s="1"/>
      <c r="L203" s="2"/>
    </row>
    <row r="204" spans="4:12" x14ac:dyDescent="0.25">
      <c r="D204" s="2"/>
      <c r="E204" s="1"/>
      <c r="F204" s="1"/>
      <c r="G204" s="1"/>
      <c r="H204" s="1"/>
      <c r="I204" s="1"/>
      <c r="J204" s="1"/>
      <c r="K204" s="1"/>
      <c r="L204" s="2"/>
    </row>
    <row r="205" spans="4:12" x14ac:dyDescent="0.25">
      <c r="D205" s="2"/>
      <c r="E205" s="1"/>
      <c r="F205" s="1"/>
      <c r="G205" s="1"/>
      <c r="H205" s="1"/>
      <c r="I205" s="1"/>
      <c r="J205" s="1"/>
      <c r="K205" s="1"/>
      <c r="L205" s="2"/>
    </row>
  </sheetData>
  <sheetProtection password="C6EF" sheet="1" selectLockedCells="1"/>
  <mergeCells count="3">
    <mergeCell ref="F13:L13"/>
    <mergeCell ref="F17:H17"/>
    <mergeCell ref="D29:L31"/>
  </mergeCells>
  <dataValidations count="1">
    <dataValidation type="list" allowBlank="1" showInputMessage="1" showErrorMessage="1" sqref="F17:H17" xr:uid="{00000000-0002-0000-0000-000000000000}">
      <formula1>$Q$9:$Q$11</formula1>
    </dataValidation>
  </dataValidations>
  <printOptions horizontalCentered="1"/>
  <pageMargins left="0.25" right="0.25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Quote</vt:lpstr>
      <vt:lpstr>Quote!Print_Area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Milnes</dc:creator>
  <cp:lastModifiedBy>Adam Richardson</cp:lastModifiedBy>
  <cp:lastPrinted>2020-06-16T14:14:12Z</cp:lastPrinted>
  <dcterms:created xsi:type="dcterms:W3CDTF">2016-04-21T11:24:37Z</dcterms:created>
  <dcterms:modified xsi:type="dcterms:W3CDTF">2020-06-30T17:09:13Z</dcterms:modified>
</cp:coreProperties>
</file>